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Jeugdcommissie\Midden NL competitie\"/>
    </mc:Choice>
  </mc:AlternateContent>
  <xr:revisionPtr revIDLastSave="0" documentId="13_ncr:1_{0A8CE7C5-1BAC-4B1A-9B93-D8718077F3A9}" xr6:coauthVersionLast="47" xr6:coauthVersionMax="47" xr10:uidLastSave="{00000000-0000-0000-0000-000000000000}"/>
  <bookViews>
    <workbookView xWindow="-120" yWindow="-120" windowWidth="24240" windowHeight="13140" xr2:uid="{648BB8AA-ED0A-4ABC-B696-8EE3B8CFCBA0}"/>
  </bookViews>
  <sheets>
    <sheet name="DiMi 11 dec " sheetId="2" r:id="rId1"/>
    <sheet name="DiMi 14 nov" sheetId="3" r:id="rId2"/>
  </sheets>
  <externalReferences>
    <externalReference r:id="rId3"/>
  </externalReferences>
  <definedNames>
    <definedName name="_xlnm._FilterDatabase" localSheetId="0" hidden="1">'DiMi 11 dec '!$A$68:$AJ$68</definedName>
    <definedName name="_xlnm._FilterDatabase" localSheetId="1" hidden="1">'DiMi 14 nov'!$A$68:$AJ$68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9" i="3" l="1"/>
  <c r="AJ39" i="3"/>
  <c r="AF39" i="3"/>
  <c r="AE39" i="3"/>
  <c r="AD39" i="3"/>
  <c r="AC39" i="3"/>
  <c r="AB39" i="3"/>
  <c r="AA39" i="3"/>
  <c r="Z39" i="3"/>
  <c r="Y39" i="3"/>
  <c r="V39" i="3" s="1"/>
  <c r="F39" i="3" s="1"/>
  <c r="X39" i="3"/>
  <c r="W39" i="3"/>
  <c r="G39" i="3" s="1"/>
  <c r="AN38" i="3"/>
  <c r="AJ38" i="3"/>
  <c r="AF38" i="3"/>
  <c r="AE38" i="3"/>
  <c r="AD38" i="3"/>
  <c r="AC38" i="3"/>
  <c r="AB38" i="3"/>
  <c r="AA38" i="3"/>
  <c r="Z38" i="3"/>
  <c r="Y38" i="3"/>
  <c r="V38" i="3" s="1"/>
  <c r="F38" i="3" s="1"/>
  <c r="X38" i="3"/>
  <c r="W38" i="3"/>
  <c r="G38" i="3" s="1"/>
  <c r="AN37" i="3"/>
  <c r="AJ37" i="3"/>
  <c r="AF37" i="3"/>
  <c r="AE37" i="3"/>
  <c r="AD37" i="3"/>
  <c r="AC37" i="3"/>
  <c r="AB37" i="3"/>
  <c r="AA37" i="3"/>
  <c r="Z37" i="3"/>
  <c r="Y37" i="3"/>
  <c r="V37" i="3" s="1"/>
  <c r="F37" i="3" s="1"/>
  <c r="X37" i="3"/>
  <c r="W37" i="3"/>
  <c r="G37" i="3" s="1"/>
  <c r="AN36" i="3"/>
  <c r="AJ36" i="3"/>
  <c r="AF36" i="3"/>
  <c r="AE36" i="3"/>
  <c r="AD36" i="3"/>
  <c r="AC36" i="3"/>
  <c r="AB36" i="3"/>
  <c r="AA36" i="3"/>
  <c r="Z36" i="3"/>
  <c r="Y36" i="3"/>
  <c r="V36" i="3" s="1"/>
  <c r="F36" i="3" s="1"/>
  <c r="X36" i="3"/>
  <c r="W36" i="3"/>
  <c r="G36" i="3" s="1"/>
  <c r="AN35" i="3"/>
  <c r="AJ35" i="3"/>
  <c r="AF35" i="3"/>
  <c r="AE35" i="3"/>
  <c r="AD35" i="3"/>
  <c r="AC35" i="3"/>
  <c r="AB35" i="3"/>
  <c r="AA35" i="3"/>
  <c r="Z35" i="3"/>
  <c r="Y35" i="3"/>
  <c r="V35" i="3" s="1"/>
  <c r="F35" i="3" s="1"/>
  <c r="X35" i="3"/>
  <c r="W35" i="3"/>
  <c r="G35" i="3" s="1"/>
  <c r="AN34" i="3"/>
  <c r="AJ34" i="3"/>
  <c r="AF34" i="3"/>
  <c r="AE34" i="3"/>
  <c r="AD34" i="3"/>
  <c r="AC34" i="3"/>
  <c r="AB34" i="3"/>
  <c r="AA34" i="3"/>
  <c r="Z34" i="3"/>
  <c r="Y34" i="3"/>
  <c r="V34" i="3" s="1"/>
  <c r="X34" i="3"/>
  <c r="W34" i="3"/>
  <c r="G34" i="3" s="1"/>
  <c r="I34" i="3"/>
  <c r="F34" i="3"/>
  <c r="AN33" i="3"/>
  <c r="AJ33" i="3"/>
  <c r="AF33" i="3"/>
  <c r="AE33" i="3"/>
  <c r="AD33" i="3"/>
  <c r="AC33" i="3"/>
  <c r="AB33" i="3"/>
  <c r="AA33" i="3"/>
  <c r="Z33" i="3"/>
  <c r="Y33" i="3"/>
  <c r="V33" i="3" s="1"/>
  <c r="F33" i="3" s="1"/>
  <c r="X33" i="3"/>
  <c r="W33" i="3"/>
  <c r="G33" i="3" s="1"/>
  <c r="AN32" i="3"/>
  <c r="AJ32" i="3"/>
  <c r="AF32" i="3"/>
  <c r="AE32" i="3"/>
  <c r="AD32" i="3"/>
  <c r="AC32" i="3"/>
  <c r="AB32" i="3"/>
  <c r="AA32" i="3"/>
  <c r="Z32" i="3"/>
  <c r="Y32" i="3"/>
  <c r="V32" i="3" s="1"/>
  <c r="F32" i="3" s="1"/>
  <c r="X32" i="3"/>
  <c r="W32" i="3"/>
  <c r="G32" i="3" s="1"/>
  <c r="AN31" i="3"/>
  <c r="AJ31" i="3"/>
  <c r="AF31" i="3"/>
  <c r="AE31" i="3"/>
  <c r="AD31" i="3"/>
  <c r="AC31" i="3"/>
  <c r="AB31" i="3"/>
  <c r="AA31" i="3"/>
  <c r="Z31" i="3"/>
  <c r="Y31" i="3"/>
  <c r="V31" i="3" s="1"/>
  <c r="F31" i="3" s="1"/>
  <c r="X31" i="3"/>
  <c r="W31" i="3"/>
  <c r="G31" i="3" s="1"/>
  <c r="AN30" i="3"/>
  <c r="AJ30" i="3"/>
  <c r="AF30" i="3"/>
  <c r="AE30" i="3"/>
  <c r="AD30" i="3"/>
  <c r="AC30" i="3"/>
  <c r="AB30" i="3"/>
  <c r="AA30" i="3"/>
  <c r="Z30" i="3"/>
  <c r="Y30" i="3"/>
  <c r="V30" i="3" s="1"/>
  <c r="F30" i="3" s="1"/>
  <c r="X30" i="3"/>
  <c r="W30" i="3"/>
  <c r="G30" i="3" s="1"/>
  <c r="AN29" i="3"/>
  <c r="AJ29" i="3"/>
  <c r="AF29" i="3"/>
  <c r="AE29" i="3"/>
  <c r="AD29" i="3"/>
  <c r="AC29" i="3"/>
  <c r="AB29" i="3"/>
  <c r="AA29" i="3"/>
  <c r="Z29" i="3"/>
  <c r="Y29" i="3"/>
  <c r="V29" i="3" s="1"/>
  <c r="F29" i="3" s="1"/>
  <c r="X29" i="3"/>
  <c r="W29" i="3"/>
  <c r="G29" i="3" s="1"/>
  <c r="AN28" i="3"/>
  <c r="AJ28" i="3"/>
  <c r="AF28" i="3"/>
  <c r="AE28" i="3"/>
  <c r="AD28" i="3"/>
  <c r="AC28" i="3"/>
  <c r="AB28" i="3"/>
  <c r="AA28" i="3"/>
  <c r="Z28" i="3"/>
  <c r="Y28" i="3"/>
  <c r="V28" i="3" s="1"/>
  <c r="F28" i="3" s="1"/>
  <c r="X28" i="3"/>
  <c r="W28" i="3"/>
  <c r="G28" i="3" s="1"/>
  <c r="AN27" i="3"/>
  <c r="AJ27" i="3"/>
  <c r="AF27" i="3"/>
  <c r="AE27" i="3"/>
  <c r="AD27" i="3"/>
  <c r="AC27" i="3"/>
  <c r="AB27" i="3"/>
  <c r="AA27" i="3"/>
  <c r="Z27" i="3"/>
  <c r="Y27" i="3"/>
  <c r="V27" i="3" s="1"/>
  <c r="F27" i="3" s="1"/>
  <c r="X27" i="3"/>
  <c r="W27" i="3"/>
  <c r="G27" i="3" s="1"/>
  <c r="AN26" i="3"/>
  <c r="AJ26" i="3"/>
  <c r="AF26" i="3"/>
  <c r="AE26" i="3"/>
  <c r="AD26" i="3"/>
  <c r="AC26" i="3"/>
  <c r="AB26" i="3"/>
  <c r="AA26" i="3"/>
  <c r="Z26" i="3"/>
  <c r="Y26" i="3"/>
  <c r="V26" i="3" s="1"/>
  <c r="F26" i="3" s="1"/>
  <c r="X26" i="3"/>
  <c r="W26" i="3"/>
  <c r="G26" i="3" s="1"/>
  <c r="AN25" i="3"/>
  <c r="AJ25" i="3"/>
  <c r="AF25" i="3"/>
  <c r="AE25" i="3"/>
  <c r="AD25" i="3"/>
  <c r="AC25" i="3"/>
  <c r="AB25" i="3"/>
  <c r="AA25" i="3"/>
  <c r="Z25" i="3"/>
  <c r="Y25" i="3"/>
  <c r="V25" i="3" s="1"/>
  <c r="F25" i="3" s="1"/>
  <c r="X25" i="3"/>
  <c r="W25" i="3"/>
  <c r="G25" i="3" s="1"/>
  <c r="AN24" i="3"/>
  <c r="AJ24" i="3"/>
  <c r="AF24" i="3"/>
  <c r="AE24" i="3"/>
  <c r="AD24" i="3"/>
  <c r="AC24" i="3"/>
  <c r="AB24" i="3"/>
  <c r="AA24" i="3"/>
  <c r="Z24" i="3"/>
  <c r="Y24" i="3"/>
  <c r="V24" i="3" s="1"/>
  <c r="X24" i="3"/>
  <c r="W24" i="3"/>
  <c r="G24" i="3" s="1"/>
  <c r="F24" i="3"/>
  <c r="J24" i="3" s="1"/>
  <c r="AN23" i="3"/>
  <c r="AJ23" i="3"/>
  <c r="AF23" i="3"/>
  <c r="AE23" i="3"/>
  <c r="AD23" i="3"/>
  <c r="AC23" i="3"/>
  <c r="AB23" i="3"/>
  <c r="AA23" i="3"/>
  <c r="Z23" i="3"/>
  <c r="Y23" i="3"/>
  <c r="V23" i="3" s="1"/>
  <c r="F23" i="3" s="1"/>
  <c r="X23" i="3"/>
  <c r="W23" i="3"/>
  <c r="G23" i="3" s="1"/>
  <c r="AN22" i="3"/>
  <c r="AJ22" i="3"/>
  <c r="AF22" i="3"/>
  <c r="AE22" i="3"/>
  <c r="AD22" i="3"/>
  <c r="AC22" i="3"/>
  <c r="AB22" i="3"/>
  <c r="AA22" i="3"/>
  <c r="Z22" i="3"/>
  <c r="Y22" i="3"/>
  <c r="V22" i="3" s="1"/>
  <c r="X22" i="3"/>
  <c r="W22" i="3"/>
  <c r="G22" i="3" s="1"/>
  <c r="F22" i="3"/>
  <c r="J22" i="3" s="1"/>
  <c r="AN21" i="3"/>
  <c r="AJ21" i="3"/>
  <c r="AF21" i="3"/>
  <c r="AE21" i="3"/>
  <c r="AD21" i="3"/>
  <c r="AC21" i="3"/>
  <c r="AB21" i="3"/>
  <c r="AA21" i="3"/>
  <c r="Z21" i="3"/>
  <c r="Y21" i="3"/>
  <c r="V21" i="3" s="1"/>
  <c r="F21" i="3" s="1"/>
  <c r="X21" i="3"/>
  <c r="W21" i="3"/>
  <c r="G21" i="3" s="1"/>
  <c r="AN20" i="3"/>
  <c r="AJ20" i="3"/>
  <c r="AF20" i="3"/>
  <c r="AE20" i="3"/>
  <c r="AD20" i="3"/>
  <c r="AC20" i="3"/>
  <c r="AB20" i="3"/>
  <c r="AA20" i="3"/>
  <c r="Z20" i="3"/>
  <c r="Y20" i="3"/>
  <c r="V20" i="3" s="1"/>
  <c r="X20" i="3"/>
  <c r="W20" i="3"/>
  <c r="G20" i="3" s="1"/>
  <c r="F20" i="3"/>
  <c r="J20" i="3" s="1"/>
  <c r="AN19" i="3"/>
  <c r="AJ19" i="3"/>
  <c r="AF19" i="3"/>
  <c r="AE19" i="3"/>
  <c r="AD19" i="3"/>
  <c r="AC19" i="3"/>
  <c r="AB19" i="3"/>
  <c r="AA19" i="3"/>
  <c r="Z19" i="3"/>
  <c r="Y19" i="3"/>
  <c r="V19" i="3" s="1"/>
  <c r="F19" i="3" s="1"/>
  <c r="X19" i="3"/>
  <c r="W19" i="3"/>
  <c r="G19" i="3" s="1"/>
  <c r="AN18" i="3"/>
  <c r="AJ18" i="3"/>
  <c r="AF18" i="3"/>
  <c r="AE18" i="3"/>
  <c r="AD18" i="3"/>
  <c r="AC18" i="3"/>
  <c r="AB18" i="3"/>
  <c r="AA18" i="3"/>
  <c r="Z18" i="3"/>
  <c r="Y18" i="3"/>
  <c r="V18" i="3" s="1"/>
  <c r="X18" i="3"/>
  <c r="W18" i="3"/>
  <c r="G18" i="3" s="1"/>
  <c r="F18" i="3"/>
  <c r="J18" i="3" s="1"/>
  <c r="AN17" i="3"/>
  <c r="AJ17" i="3"/>
  <c r="AF17" i="3"/>
  <c r="AE17" i="3"/>
  <c r="AD17" i="3"/>
  <c r="AC17" i="3"/>
  <c r="AB17" i="3"/>
  <c r="AA17" i="3"/>
  <c r="Z17" i="3"/>
  <c r="Y17" i="3"/>
  <c r="V17" i="3" s="1"/>
  <c r="F17" i="3" s="1"/>
  <c r="X17" i="3"/>
  <c r="W17" i="3"/>
  <c r="G17" i="3" s="1"/>
  <c r="AN16" i="3"/>
  <c r="AJ16" i="3"/>
  <c r="AF16" i="3"/>
  <c r="AE16" i="3"/>
  <c r="AD16" i="3"/>
  <c r="AC16" i="3"/>
  <c r="AB16" i="3"/>
  <c r="AA16" i="3"/>
  <c r="Z16" i="3"/>
  <c r="Y16" i="3"/>
  <c r="V16" i="3" s="1"/>
  <c r="X16" i="3"/>
  <c r="W16" i="3"/>
  <c r="G16" i="3" s="1"/>
  <c r="F16" i="3"/>
  <c r="J16" i="3" s="1"/>
  <c r="AN15" i="3"/>
  <c r="AJ15" i="3"/>
  <c r="AF15" i="3"/>
  <c r="AE15" i="3"/>
  <c r="AD15" i="3"/>
  <c r="AC15" i="3"/>
  <c r="AB15" i="3"/>
  <c r="AA15" i="3"/>
  <c r="Z15" i="3"/>
  <c r="Y15" i="3"/>
  <c r="V15" i="3" s="1"/>
  <c r="F15" i="3" s="1"/>
  <c r="X15" i="3"/>
  <c r="W15" i="3"/>
  <c r="G15" i="3" s="1"/>
  <c r="AN14" i="3"/>
  <c r="AJ14" i="3"/>
  <c r="AF14" i="3"/>
  <c r="AE14" i="3"/>
  <c r="AD14" i="3"/>
  <c r="AC14" i="3"/>
  <c r="AB14" i="3"/>
  <c r="AA14" i="3"/>
  <c r="Z14" i="3"/>
  <c r="Y14" i="3"/>
  <c r="V14" i="3" s="1"/>
  <c r="X14" i="3"/>
  <c r="W14" i="3"/>
  <c r="G14" i="3" s="1"/>
  <c r="F14" i="3"/>
  <c r="J14" i="3" s="1"/>
  <c r="AN13" i="3"/>
  <c r="AJ13" i="3"/>
  <c r="AF13" i="3"/>
  <c r="AE13" i="3"/>
  <c r="AD13" i="3"/>
  <c r="AC13" i="3"/>
  <c r="AB13" i="3"/>
  <c r="AA13" i="3"/>
  <c r="Z13" i="3"/>
  <c r="Y13" i="3"/>
  <c r="V13" i="3" s="1"/>
  <c r="F13" i="3" s="1"/>
  <c r="X13" i="3"/>
  <c r="W13" i="3"/>
  <c r="G13" i="3" s="1"/>
  <c r="AN12" i="3"/>
  <c r="AJ12" i="3"/>
  <c r="AF12" i="3"/>
  <c r="AE12" i="3"/>
  <c r="AD12" i="3"/>
  <c r="AC12" i="3"/>
  <c r="AB12" i="3"/>
  <c r="AA12" i="3"/>
  <c r="Z12" i="3"/>
  <c r="Y12" i="3"/>
  <c r="V12" i="3" s="1"/>
  <c r="X12" i="3"/>
  <c r="W12" i="3"/>
  <c r="G12" i="3" s="1"/>
  <c r="I12" i="3" s="1"/>
  <c r="F12" i="3"/>
  <c r="AN11" i="3"/>
  <c r="AJ11" i="3"/>
  <c r="AF11" i="3"/>
  <c r="AE11" i="3"/>
  <c r="AD11" i="3"/>
  <c r="AC11" i="3"/>
  <c r="AB11" i="3"/>
  <c r="AA11" i="3"/>
  <c r="Z11" i="3"/>
  <c r="Y11" i="3"/>
  <c r="V11" i="3" s="1"/>
  <c r="X11" i="3"/>
  <c r="W11" i="3"/>
  <c r="G11" i="3"/>
  <c r="F11" i="3"/>
  <c r="J11" i="3" s="1"/>
  <c r="AN10" i="3"/>
  <c r="AJ10" i="3"/>
  <c r="AF10" i="3"/>
  <c r="AE10" i="3"/>
  <c r="AD10" i="3"/>
  <c r="AC10" i="3"/>
  <c r="AB10" i="3"/>
  <c r="AA10" i="3"/>
  <c r="Z10" i="3"/>
  <c r="Y10" i="3"/>
  <c r="V10" i="3" s="1"/>
  <c r="F10" i="3" s="1"/>
  <c r="X10" i="3"/>
  <c r="W10" i="3"/>
  <c r="G10" i="3" s="1"/>
  <c r="K12" i="3" l="1"/>
  <c r="J13" i="3"/>
  <c r="I13" i="3"/>
  <c r="K13" i="3" s="1"/>
  <c r="J17" i="3"/>
  <c r="I17" i="3"/>
  <c r="K17" i="3" s="1"/>
  <c r="J21" i="3"/>
  <c r="I21" i="3"/>
  <c r="K21" i="3" s="1"/>
  <c r="J25" i="3"/>
  <c r="I25" i="3"/>
  <c r="K25" i="3" s="1"/>
  <c r="J26" i="3"/>
  <c r="I26" i="3"/>
  <c r="K26" i="3" s="1"/>
  <c r="J27" i="3"/>
  <c r="I27" i="3"/>
  <c r="K27" i="3" s="1"/>
  <c r="J28" i="3"/>
  <c r="I28" i="3"/>
  <c r="K28" i="3" s="1"/>
  <c r="J29" i="3"/>
  <c r="I29" i="3"/>
  <c r="K29" i="3" s="1"/>
  <c r="J30" i="3"/>
  <c r="I30" i="3"/>
  <c r="K30" i="3" s="1"/>
  <c r="J31" i="3"/>
  <c r="I31" i="3"/>
  <c r="K31" i="3" s="1"/>
  <c r="J32" i="3"/>
  <c r="I32" i="3"/>
  <c r="K32" i="3" s="1"/>
  <c r="J33" i="3"/>
  <c r="I33" i="3"/>
  <c r="K33" i="3" s="1"/>
  <c r="J35" i="3"/>
  <c r="I35" i="3"/>
  <c r="K35" i="3" s="1"/>
  <c r="J36" i="3"/>
  <c r="I36" i="3"/>
  <c r="K36" i="3" s="1"/>
  <c r="J10" i="3"/>
  <c r="I10" i="3"/>
  <c r="K10" i="3" s="1"/>
  <c r="J15" i="3"/>
  <c r="I15" i="3"/>
  <c r="K15" i="3" s="1"/>
  <c r="J19" i="3"/>
  <c r="I19" i="3"/>
  <c r="K19" i="3" s="1"/>
  <c r="J23" i="3"/>
  <c r="I23" i="3"/>
  <c r="K23" i="3" s="1"/>
  <c r="I14" i="3"/>
  <c r="K14" i="3" s="1"/>
  <c r="I16" i="3"/>
  <c r="K16" i="3" s="1"/>
  <c r="I18" i="3"/>
  <c r="K18" i="3" s="1"/>
  <c r="I20" i="3"/>
  <c r="K20" i="3" s="1"/>
  <c r="I22" i="3"/>
  <c r="K22" i="3" s="1"/>
  <c r="I24" i="3"/>
  <c r="K24" i="3" s="1"/>
  <c r="J37" i="3"/>
  <c r="I37" i="3"/>
  <c r="J38" i="3"/>
  <c r="I38" i="3"/>
  <c r="J39" i="3"/>
  <c r="I39" i="3"/>
  <c r="I11" i="3"/>
  <c r="K11" i="3" s="1"/>
  <c r="J12" i="3"/>
  <c r="J34" i="3"/>
  <c r="K34" i="3" s="1"/>
  <c r="K39" i="3" l="1"/>
  <c r="K38" i="3"/>
  <c r="K37" i="3"/>
</calcChain>
</file>

<file path=xl/sharedStrings.xml><?xml version="1.0" encoding="utf-8"?>
<sst xmlns="http://schemas.openxmlformats.org/spreadsheetml/2006/main" count="228" uniqueCount="85">
  <si>
    <t>Junioren competitie 2021  -  Midden Nederland</t>
  </si>
  <si>
    <t>DATUM:</t>
  </si>
  <si>
    <t xml:space="preserve">VERENIGING: </t>
  </si>
  <si>
    <t>Hemus</t>
  </si>
  <si>
    <t>Ploeg</t>
  </si>
  <si>
    <t>Heat 1
(lang)
(Vanaf 14 jaar)</t>
  </si>
  <si>
    <t>Heat 1
(kort)
(Tot 14 jaar)</t>
  </si>
  <si>
    <t>Heat 2
SPRINT</t>
  </si>
  <si>
    <t>Correctie factor Ploeg</t>
  </si>
  <si>
    <t>Correctie factor boottype</t>
  </si>
  <si>
    <t>Uitslag: Gecorrigeerd en omgerekend naar 500m</t>
  </si>
  <si>
    <t>Leeftijd + geslacht van de roeiers</t>
  </si>
  <si>
    <t>Boottype</t>
  </si>
  <si>
    <t>Afstand</t>
  </si>
  <si>
    <t>Totaal leeftijds correctie</t>
  </si>
  <si>
    <t>Boot correctie</t>
  </si>
  <si>
    <t>Rekenhulp voor berekenen geroeide tijden:</t>
  </si>
  <si>
    <t>Geroeide tijd:</t>
  </si>
  <si>
    <t>omgerekende tijd heat 1</t>
  </si>
  <si>
    <t>omgerekende tijd heat 2</t>
  </si>
  <si>
    <t>TOTAAL TIJD</t>
  </si>
  <si>
    <t>Aantal roeiers</t>
  </si>
  <si>
    <t>Correctiefactor per roeier</t>
  </si>
  <si>
    <t>Starttijd</t>
  </si>
  <si>
    <t>Finishtijd</t>
  </si>
  <si>
    <t>Heat 1 - 
Geroeide tijd</t>
  </si>
  <si>
    <t>Heat 2 - 
Geroeide tijd</t>
  </si>
  <si>
    <t>Sigrid, Anna vV, Maartje, Inge</t>
  </si>
  <si>
    <t>m15</t>
  </si>
  <si>
    <t>m17</t>
  </si>
  <si>
    <t>m16</t>
  </si>
  <si>
    <t>m18</t>
  </si>
  <si>
    <t>4x+</t>
  </si>
  <si>
    <t>Hannah K</t>
  </si>
  <si>
    <t>1x</t>
  </si>
  <si>
    <t>Manouk, Anna D, Myrthe, Suzanne</t>
  </si>
  <si>
    <t>m14</t>
  </si>
  <si>
    <t>Johan, Caius</t>
  </si>
  <si>
    <t>j15</t>
  </si>
  <si>
    <t>j16</t>
  </si>
  <si>
    <t>2x</t>
  </si>
  <si>
    <t>Pieter K, Hugo</t>
  </si>
  <si>
    <t>j13</t>
  </si>
  <si>
    <t>Jonas, Bram</t>
  </si>
  <si>
    <t>j14</t>
  </si>
  <si>
    <t>Tije, Veerle, Pieter L</t>
  </si>
  <si>
    <t>j17</t>
  </si>
  <si>
    <t>c3x+</t>
  </si>
  <si>
    <t>Amélie, Elmer</t>
  </si>
  <si>
    <t>j12</t>
  </si>
  <si>
    <t>c2x+</t>
  </si>
  <si>
    <t>Ploegnaam 13</t>
  </si>
  <si>
    <t>Ploegnaam 14</t>
  </si>
  <si>
    <t>Ploegnaam 15</t>
  </si>
  <si>
    <t>Ploegnaam 16</t>
  </si>
  <si>
    <t>Ploegnaam 17</t>
  </si>
  <si>
    <t>Ploegnaam 18</t>
  </si>
  <si>
    <t>Ploegnaam 19</t>
  </si>
  <si>
    <t>Ploegnaam 20</t>
  </si>
  <si>
    <t>Ploegnaam 21</t>
  </si>
  <si>
    <t>Ploegnaam 22</t>
  </si>
  <si>
    <t>Ploegnaam 23</t>
  </si>
  <si>
    <t>Ploegnaam 24</t>
  </si>
  <si>
    <t>Ploegnaam 25</t>
  </si>
  <si>
    <t>Ploegnaam 26</t>
  </si>
  <si>
    <t>Ploegnaam 27</t>
  </si>
  <si>
    <t>Ploegnaam 28</t>
  </si>
  <si>
    <t>Ploegnaam 29</t>
  </si>
  <si>
    <t>Ploegnaam 30</t>
  </si>
  <si>
    <t/>
  </si>
  <si>
    <t>m13</t>
  </si>
  <si>
    <t>Jochem, Jurriaan</t>
  </si>
  <si>
    <t>Manouk, Maartje, Vivianne, Myrthe</t>
  </si>
  <si>
    <t>Hannah</t>
  </si>
  <si>
    <t>Twan, Sybren</t>
  </si>
  <si>
    <t>j18</t>
  </si>
  <si>
    <t>Thijl</t>
  </si>
  <si>
    <t>Anna D.</t>
  </si>
  <si>
    <t>Pieter, Caius, Anna, Johan</t>
  </si>
  <si>
    <t>Hugo, Jonas, Levi, Thomas</t>
  </si>
  <si>
    <t>Lize, Suzanne</t>
  </si>
  <si>
    <t>Pieter L, Flip, Tije, Veerle</t>
  </si>
  <si>
    <t>c4x+</t>
  </si>
  <si>
    <t>Elmer, Kyra</t>
  </si>
  <si>
    <t>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</si>
</sst>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mm:ss.0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164" fontId="0" fillId="0" borderId="0" xfId="0" applyNumberFormat="1" applyAlignment="1">
      <alignment horizontal="left"/>
    </xf>
    <xf numFmtId="14" fontId="7" fillId="2" borderId="0" xfId="0" applyNumberFormat="1" applyFont="1" applyFill="1"/>
    <xf numFmtId="164" fontId="5" fillId="0" borderId="0" xfId="0" applyNumberFormat="1" applyFont="1"/>
    <xf numFmtId="164" fontId="0" fillId="0" borderId="0" xfId="0" applyNumberFormat="1" applyAlignment="1">
      <alignment horizontal="right"/>
    </xf>
    <xf numFmtId="0" fontId="5" fillId="2" borderId="0" xfId="0" applyFont="1" applyFill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2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9" xfId="0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0" xfId="0" applyFont="1"/>
    <xf numFmtId="0" fontId="10" fillId="0" borderId="18" xfId="0" applyFont="1" applyBorder="1" applyAlignment="1">
      <alignment horizontal="center" wrapText="1"/>
    </xf>
    <xf numFmtId="0" fontId="0" fillId="2" borderId="0" xfId="0" applyFill="1"/>
    <xf numFmtId="47" fontId="14" fillId="2" borderId="7" xfId="0" applyNumberFormat="1" applyFont="1" applyFill="1" applyBorder="1" applyAlignment="1">
      <alignment horizontal="center"/>
    </xf>
    <xf numFmtId="47" fontId="0" fillId="0" borderId="0" xfId="0" applyNumberFormat="1"/>
    <xf numFmtId="2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15" fillId="5" borderId="1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center"/>
    </xf>
    <xf numFmtId="164" fontId="15" fillId="5" borderId="11" xfId="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25" xfId="0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103988</xdr:colOff>
      <xdr:row>1</xdr:row>
      <xdr:rowOff>295275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6903836-5E3A-4D53-854E-F6B8B7DFC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675"/>
          <a:ext cx="2189963" cy="1504950"/>
        </a:xfrm>
        <a:prstGeom prst="rect">
          <a:avLst/>
        </a:prstGeom>
      </xdr:spPr>
    </xdr:pic>
    <xdr:clientData/>
  </xdr:twoCellAnchor>
  <xdr:twoCellAnchor>
    <xdr:from>
      <xdr:col>33</xdr:col>
      <xdr:colOff>180975</xdr:colOff>
      <xdr:row>3</xdr:row>
      <xdr:rowOff>142875</xdr:rowOff>
    </xdr:from>
    <xdr:to>
      <xdr:col>33</xdr:col>
      <xdr:colOff>457200</xdr:colOff>
      <xdr:row>5</xdr:row>
      <xdr:rowOff>114300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EF938633-6CE9-49A2-958C-F91B8C33A34B}"/>
            </a:ext>
          </a:extLst>
        </xdr:cNvPr>
        <xdr:cNvSpPr/>
      </xdr:nvSpPr>
      <xdr:spPr>
        <a:xfrm>
          <a:off x="12049125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34</xdr:col>
      <xdr:colOff>190500</xdr:colOff>
      <xdr:row>3</xdr:row>
      <xdr:rowOff>142875</xdr:rowOff>
    </xdr:from>
    <xdr:to>
      <xdr:col>34</xdr:col>
      <xdr:colOff>466725</xdr:colOff>
      <xdr:row>5</xdr:row>
      <xdr:rowOff>114300</xdr:rowOff>
    </xdr:to>
    <xdr:sp macro="" textlink="">
      <xdr:nvSpPr>
        <xdr:cNvPr id="4" name="Pijl: omlaag 3">
          <a:extLst>
            <a:ext uri="{FF2B5EF4-FFF2-40B4-BE49-F238E27FC236}">
              <a16:creationId xmlns:a16="http://schemas.microsoft.com/office/drawing/2014/main" id="{D3CE0F80-EF21-4415-B98C-AA1123763412}"/>
            </a:ext>
          </a:extLst>
        </xdr:cNvPr>
        <xdr:cNvSpPr/>
      </xdr:nvSpPr>
      <xdr:spPr>
        <a:xfrm>
          <a:off x="12668250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37</xdr:col>
      <xdr:colOff>190500</xdr:colOff>
      <xdr:row>3</xdr:row>
      <xdr:rowOff>152400</xdr:rowOff>
    </xdr:from>
    <xdr:to>
      <xdr:col>37</xdr:col>
      <xdr:colOff>466725</xdr:colOff>
      <xdr:row>5</xdr:row>
      <xdr:rowOff>123825</xdr:rowOff>
    </xdr:to>
    <xdr:sp macro="" textlink="">
      <xdr:nvSpPr>
        <xdr:cNvPr id="5" name="Pijl: omlaag 4">
          <a:extLst>
            <a:ext uri="{FF2B5EF4-FFF2-40B4-BE49-F238E27FC236}">
              <a16:creationId xmlns:a16="http://schemas.microsoft.com/office/drawing/2014/main" id="{05AEA984-71CF-456C-8480-AB8F221E0178}"/>
            </a:ext>
          </a:extLst>
        </xdr:cNvPr>
        <xdr:cNvSpPr/>
      </xdr:nvSpPr>
      <xdr:spPr>
        <a:xfrm>
          <a:off x="14982825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38</xdr:col>
      <xdr:colOff>200025</xdr:colOff>
      <xdr:row>3</xdr:row>
      <xdr:rowOff>152400</xdr:rowOff>
    </xdr:from>
    <xdr:to>
      <xdr:col>38</xdr:col>
      <xdr:colOff>476250</xdr:colOff>
      <xdr:row>5</xdr:row>
      <xdr:rowOff>123825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4ED2ABA4-6E9F-4ED1-8127-5CFE1F94C548}"/>
            </a:ext>
          </a:extLst>
        </xdr:cNvPr>
        <xdr:cNvSpPr/>
      </xdr:nvSpPr>
      <xdr:spPr>
        <a:xfrm>
          <a:off x="15601950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103988</xdr:colOff>
      <xdr:row>1</xdr:row>
      <xdr:rowOff>295275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6BA8B8D-6D88-457A-90C0-D76EB342F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675"/>
          <a:ext cx="2189963" cy="1504950"/>
        </a:xfrm>
        <a:prstGeom prst="rect">
          <a:avLst/>
        </a:prstGeom>
      </xdr:spPr>
    </xdr:pic>
    <xdr:clientData/>
  </xdr:twoCellAnchor>
  <xdr:twoCellAnchor>
    <xdr:from>
      <xdr:col>33</xdr:col>
      <xdr:colOff>180975</xdr:colOff>
      <xdr:row>3</xdr:row>
      <xdr:rowOff>142875</xdr:rowOff>
    </xdr:from>
    <xdr:to>
      <xdr:col>33</xdr:col>
      <xdr:colOff>457200</xdr:colOff>
      <xdr:row>5</xdr:row>
      <xdr:rowOff>114300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452F54FB-C719-4402-9B0C-E6FFAD082FFA}"/>
            </a:ext>
          </a:extLst>
        </xdr:cNvPr>
        <xdr:cNvSpPr/>
      </xdr:nvSpPr>
      <xdr:spPr>
        <a:xfrm>
          <a:off x="11258550" y="2114550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34</xdr:col>
      <xdr:colOff>190500</xdr:colOff>
      <xdr:row>3</xdr:row>
      <xdr:rowOff>142875</xdr:rowOff>
    </xdr:from>
    <xdr:to>
      <xdr:col>34</xdr:col>
      <xdr:colOff>466725</xdr:colOff>
      <xdr:row>5</xdr:row>
      <xdr:rowOff>114300</xdr:rowOff>
    </xdr:to>
    <xdr:sp macro="" textlink="">
      <xdr:nvSpPr>
        <xdr:cNvPr id="4" name="Pijl: omlaag 3">
          <a:extLst>
            <a:ext uri="{FF2B5EF4-FFF2-40B4-BE49-F238E27FC236}">
              <a16:creationId xmlns:a16="http://schemas.microsoft.com/office/drawing/2014/main" id="{9B06A1BF-EAEE-4F86-97FA-50DF8C6AA524}"/>
            </a:ext>
          </a:extLst>
        </xdr:cNvPr>
        <xdr:cNvSpPr/>
      </xdr:nvSpPr>
      <xdr:spPr>
        <a:xfrm>
          <a:off x="11258550" y="2114550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37</xdr:col>
      <xdr:colOff>190500</xdr:colOff>
      <xdr:row>3</xdr:row>
      <xdr:rowOff>152400</xdr:rowOff>
    </xdr:from>
    <xdr:to>
      <xdr:col>37</xdr:col>
      <xdr:colOff>466725</xdr:colOff>
      <xdr:row>5</xdr:row>
      <xdr:rowOff>123825</xdr:rowOff>
    </xdr:to>
    <xdr:sp macro="" textlink="">
      <xdr:nvSpPr>
        <xdr:cNvPr id="5" name="Pijl: omlaag 4">
          <a:extLst>
            <a:ext uri="{FF2B5EF4-FFF2-40B4-BE49-F238E27FC236}">
              <a16:creationId xmlns:a16="http://schemas.microsoft.com/office/drawing/2014/main" id="{D8435708-1D79-4396-99C8-494D68869812}"/>
            </a:ext>
          </a:extLst>
        </xdr:cNvPr>
        <xdr:cNvSpPr/>
      </xdr:nvSpPr>
      <xdr:spPr>
        <a:xfrm>
          <a:off x="11258550" y="2124075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38</xdr:col>
      <xdr:colOff>200025</xdr:colOff>
      <xdr:row>3</xdr:row>
      <xdr:rowOff>152400</xdr:rowOff>
    </xdr:from>
    <xdr:to>
      <xdr:col>38</xdr:col>
      <xdr:colOff>476250</xdr:colOff>
      <xdr:row>5</xdr:row>
      <xdr:rowOff>123825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0E753163-8757-4964-ABF6-C6AF48A43A71}"/>
            </a:ext>
          </a:extLst>
        </xdr:cNvPr>
        <xdr:cNvSpPr/>
      </xdr:nvSpPr>
      <xdr:spPr>
        <a:xfrm>
          <a:off x="11258550" y="2124075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1114%20dimi-uitslagen%20%20Hem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sheet"/>
      <sheetName val="Masterdata"/>
    </sheetNames>
    <sheetDataSet>
      <sheetData sheetId="0"/>
      <sheetData sheetId="1">
        <row r="2">
          <cell r="B2" t="str">
            <v>Categorie roeiers</v>
          </cell>
          <cell r="C2" t="str">
            <v>Roeier factor</v>
          </cell>
          <cell r="E2" t="str">
            <v>Boot type</v>
          </cell>
          <cell r="F2" t="str">
            <v>Boot factor</v>
          </cell>
        </row>
        <row r="3">
          <cell r="B3" t="str">
            <v>M10</v>
          </cell>
          <cell r="C3">
            <v>0.73</v>
          </cell>
          <cell r="E3" t="str">
            <v>8+</v>
          </cell>
          <cell r="F3">
            <v>1.23</v>
          </cell>
        </row>
        <row r="4">
          <cell r="B4" t="str">
            <v>M11</v>
          </cell>
          <cell r="C4">
            <v>0.75</v>
          </cell>
          <cell r="E4" t="str">
            <v>8x+</v>
          </cell>
          <cell r="F4">
            <v>1.25</v>
          </cell>
        </row>
        <row r="5">
          <cell r="B5" t="str">
            <v>M12</v>
          </cell>
          <cell r="C5">
            <v>0.77</v>
          </cell>
          <cell r="E5" t="str">
            <v>4x+</v>
          </cell>
          <cell r="F5">
            <v>1.1200000000000001</v>
          </cell>
        </row>
        <row r="6">
          <cell r="B6" t="str">
            <v>M13</v>
          </cell>
          <cell r="C6">
            <v>0.79</v>
          </cell>
          <cell r="E6" t="str">
            <v>4x</v>
          </cell>
          <cell r="F6">
            <v>1.1625000000000001</v>
          </cell>
        </row>
        <row r="7">
          <cell r="B7" t="str">
            <v>M14</v>
          </cell>
          <cell r="C7">
            <v>0.81</v>
          </cell>
          <cell r="E7" t="str">
            <v>4+</v>
          </cell>
          <cell r="F7">
            <v>1.0925</v>
          </cell>
        </row>
        <row r="8">
          <cell r="B8" t="str">
            <v>M15</v>
          </cell>
          <cell r="C8">
            <v>0.83</v>
          </cell>
          <cell r="E8" t="str">
            <v>4-</v>
          </cell>
          <cell r="F8">
            <v>1.1425000000000001</v>
          </cell>
        </row>
        <row r="9">
          <cell r="B9" t="str">
            <v>M16</v>
          </cell>
          <cell r="C9">
            <v>0.85</v>
          </cell>
          <cell r="E9" t="str">
            <v>2x</v>
          </cell>
          <cell r="F9">
            <v>1.0825</v>
          </cell>
        </row>
        <row r="10">
          <cell r="B10" t="str">
            <v>M17</v>
          </cell>
          <cell r="C10">
            <v>0.86099999999999999</v>
          </cell>
          <cell r="E10" t="str">
            <v>2+</v>
          </cell>
          <cell r="F10">
            <v>0.94</v>
          </cell>
        </row>
        <row r="11">
          <cell r="B11" t="str">
            <v>M18</v>
          </cell>
          <cell r="C11">
            <v>0.871</v>
          </cell>
          <cell r="E11" t="str">
            <v>2-</v>
          </cell>
          <cell r="F11">
            <v>1.0349999999999999</v>
          </cell>
        </row>
        <row r="12">
          <cell r="B12" t="str">
            <v>M19</v>
          </cell>
          <cell r="C12">
            <v>0.9</v>
          </cell>
          <cell r="E12" t="str">
            <v>1x</v>
          </cell>
          <cell r="F12">
            <v>1</v>
          </cell>
        </row>
        <row r="13">
          <cell r="B13" t="str">
            <v>J10</v>
          </cell>
          <cell r="C13">
            <v>0.8</v>
          </cell>
          <cell r="E13" t="str">
            <v>C4x+</v>
          </cell>
          <cell r="F13">
            <v>1</v>
          </cell>
        </row>
        <row r="14">
          <cell r="B14" t="str">
            <v>J11</v>
          </cell>
          <cell r="C14">
            <v>0.82</v>
          </cell>
          <cell r="E14" t="str">
            <v>C4+</v>
          </cell>
          <cell r="F14">
            <v>0.98329999999999995</v>
          </cell>
        </row>
        <row r="15">
          <cell r="B15" t="str">
            <v>J12</v>
          </cell>
          <cell r="C15">
            <v>0.84</v>
          </cell>
          <cell r="E15" t="str">
            <v>C4x</v>
          </cell>
          <cell r="F15">
            <v>1.08</v>
          </cell>
        </row>
        <row r="16">
          <cell r="B16" t="str">
            <v>J13</v>
          </cell>
          <cell r="C16">
            <v>0.86399999999999999</v>
          </cell>
          <cell r="E16" t="str">
            <v>Zee4</v>
          </cell>
          <cell r="F16">
            <v>1.039833</v>
          </cell>
        </row>
        <row r="17">
          <cell r="B17" t="str">
            <v>J14</v>
          </cell>
          <cell r="C17">
            <v>0.89100000000000001</v>
          </cell>
          <cell r="E17" t="str">
            <v>C3x+</v>
          </cell>
          <cell r="F17">
            <v>0.98250000000000004</v>
          </cell>
        </row>
        <row r="18">
          <cell r="B18" t="str">
            <v>J15</v>
          </cell>
          <cell r="C18">
            <v>0.91800000000000004</v>
          </cell>
          <cell r="E18" t="str">
            <v>C3x</v>
          </cell>
          <cell r="F18">
            <v>1.04</v>
          </cell>
        </row>
        <row r="19">
          <cell r="B19" t="str">
            <v>J16</v>
          </cell>
          <cell r="C19">
            <v>0.94499999999999995</v>
          </cell>
          <cell r="E19" t="str">
            <v>C2x</v>
          </cell>
          <cell r="F19">
            <v>1.01776</v>
          </cell>
        </row>
        <row r="20">
          <cell r="B20" t="str">
            <v>J17</v>
          </cell>
          <cell r="C20">
            <v>0.95699999999999996</v>
          </cell>
          <cell r="E20" t="str">
            <v>C2+</v>
          </cell>
          <cell r="F20">
            <v>0.94</v>
          </cell>
        </row>
        <row r="21">
          <cell r="B21" t="str">
            <v>J18</v>
          </cell>
          <cell r="C21">
            <v>0.96799999999999997</v>
          </cell>
          <cell r="E21" t="str">
            <v>C2x+</v>
          </cell>
          <cell r="F21">
            <v>0.92500000000000004</v>
          </cell>
        </row>
        <row r="22">
          <cell r="B22" t="str">
            <v>J19</v>
          </cell>
          <cell r="C22">
            <v>1</v>
          </cell>
          <cell r="E22" t="str">
            <v>C1x</v>
          </cell>
          <cell r="F22">
            <v>0.85</v>
          </cell>
        </row>
        <row r="23">
          <cell r="E23" t="str">
            <v>W2x+</v>
          </cell>
          <cell r="F23">
            <v>0.82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CE32-630E-4485-840E-857415F5430C}">
  <sheetPr>
    <pageSetUpPr fitToPage="1"/>
  </sheetPr>
  <dimension ref="A1:AO57"/>
  <sheetViews>
    <sheetView showGridLines="0" tabSelected="1" topLeftCell="A3" workbookViewId="0">
      <selection activeCell="E43" sqref="E43"/>
    </sheetView>
  </sheetViews>
  <sheetFormatPr defaultRowHeight="15" outlineLevelRow="1" outlineLevelCol="1" x14ac:dyDescent="0.25"/>
  <cols>
    <col min="1" max="1" width="32.7109375" customWidth="1"/>
    <col min="2" max="2" width="16.28515625" customWidth="1"/>
    <col min="3" max="3" width="14" hidden="1" customWidth="1"/>
    <col min="4" max="4" width="12.7109375" customWidth="1"/>
    <col min="5" max="5" width="3" customWidth="1"/>
    <col min="6" max="7" width="10" style="1" customWidth="1"/>
    <col min="8" max="8" width="3" style="1" customWidth="1"/>
    <col min="9" max="11" width="12.28515625" style="1" customWidth="1"/>
    <col min="12" max="12" width="4" customWidth="1"/>
    <col min="13" max="16" width="7.85546875" customWidth="1"/>
    <col min="17" max="20" width="7.85546875" hidden="1" customWidth="1" outlineLevel="1"/>
    <col min="21" max="21" width="8.85546875" customWidth="1" collapsed="1"/>
    <col min="22" max="23" width="7.85546875" hidden="1" customWidth="1" outlineLevel="1"/>
    <col min="24" max="24" width="9.140625" style="3" hidden="1" customWidth="1" outlineLevel="1"/>
    <col min="25" max="32" width="9.140625" hidden="1" customWidth="1" outlineLevel="1"/>
    <col min="33" max="33" width="9.140625" hidden="1" customWidth="1" collapsed="1"/>
    <col min="34" max="35" width="9.140625" hidden="1" customWidth="1"/>
    <col min="36" max="36" width="16.42578125" hidden="1" customWidth="1"/>
    <col min="37" max="39" width="9.140625" hidden="1" customWidth="1"/>
    <col min="40" max="40" width="16.42578125" hidden="1" customWidth="1"/>
    <col min="41" max="41" width="9.140625" hidden="1" customWidth="1"/>
    <col min="42" max="45" width="0" hidden="1" customWidth="1"/>
  </cols>
  <sheetData>
    <row r="1" spans="1:40" ht="100.5" customHeight="1" x14ac:dyDescent="0.5">
      <c r="H1" s="2" t="s">
        <v>0</v>
      </c>
    </row>
    <row r="2" spans="1:40" ht="33.75" x14ac:dyDescent="0.5">
      <c r="A2" s="4"/>
      <c r="B2" s="5"/>
      <c r="G2" s="6"/>
      <c r="H2" s="6"/>
    </row>
    <row r="3" spans="1:40" ht="21" x14ac:dyDescent="0.35">
      <c r="A3" s="7" t="s">
        <v>1</v>
      </c>
      <c r="B3" s="8">
        <v>44541</v>
      </c>
      <c r="C3" s="9"/>
      <c r="F3" s="10"/>
      <c r="G3" s="6"/>
      <c r="H3" s="6"/>
    </row>
    <row r="4" spans="1:40" ht="21" x14ac:dyDescent="0.35">
      <c r="A4" s="7" t="s">
        <v>2</v>
      </c>
      <c r="B4" s="11" t="s">
        <v>3</v>
      </c>
      <c r="C4" s="9"/>
      <c r="F4" s="10"/>
      <c r="G4" s="6"/>
      <c r="H4" s="6"/>
      <c r="AJ4">
        <v>6</v>
      </c>
    </row>
    <row r="5" spans="1:40" ht="13.5" customHeight="1" thickBot="1" x14ac:dyDescent="0.3">
      <c r="F5" s="10"/>
    </row>
    <row r="6" spans="1:40" ht="13.5" customHeight="1" thickBot="1" x14ac:dyDescent="0.4">
      <c r="B6" s="5"/>
      <c r="F6" s="10"/>
      <c r="I6" s="12"/>
      <c r="J6" s="13"/>
      <c r="K6" s="14"/>
    </row>
    <row r="7" spans="1:40" s="15" customFormat="1" ht="45" customHeight="1" x14ac:dyDescent="0.25">
      <c r="A7" s="15" t="s">
        <v>4</v>
      </c>
      <c r="B7" s="16" t="s">
        <v>5</v>
      </c>
      <c r="C7" s="16" t="s">
        <v>6</v>
      </c>
      <c r="D7" s="16" t="s">
        <v>7</v>
      </c>
      <c r="E7"/>
      <c r="F7" s="16" t="s">
        <v>8</v>
      </c>
      <c r="G7" s="16" t="s">
        <v>9</v>
      </c>
      <c r="H7" s="16"/>
      <c r="I7" s="17" t="s">
        <v>10</v>
      </c>
      <c r="J7" s="18"/>
      <c r="K7" s="19"/>
      <c r="M7" s="20" t="s">
        <v>11</v>
      </c>
      <c r="N7" s="21"/>
      <c r="O7" s="21"/>
      <c r="P7" s="21"/>
      <c r="Q7" s="21"/>
      <c r="R7" s="21"/>
      <c r="S7" s="21"/>
      <c r="T7" s="22"/>
      <c r="U7" s="23" t="s">
        <v>12</v>
      </c>
      <c r="V7"/>
      <c r="X7" s="24"/>
    </row>
    <row r="8" spans="1:40" s="15" customFormat="1" ht="15.75" thickBot="1" x14ac:dyDescent="0.3">
      <c r="A8" s="15" t="s">
        <v>13</v>
      </c>
      <c r="B8" s="25">
        <v>1000</v>
      </c>
      <c r="C8" s="25">
        <v>500</v>
      </c>
      <c r="D8" s="25">
        <v>250</v>
      </c>
      <c r="E8"/>
      <c r="F8" s="10"/>
      <c r="I8" s="26"/>
      <c r="K8" s="27"/>
      <c r="M8" s="26"/>
      <c r="T8" s="27"/>
      <c r="U8" s="28"/>
      <c r="V8" s="29" t="s">
        <v>14</v>
      </c>
      <c r="W8" s="29" t="s">
        <v>15</v>
      </c>
      <c r="X8" s="24"/>
      <c r="AH8" s="30" t="s">
        <v>16</v>
      </c>
      <c r="AL8" s="30" t="s">
        <v>16</v>
      </c>
    </row>
    <row r="9" spans="1:40" ht="32.25" customHeight="1" thickBot="1" x14ac:dyDescent="0.3">
      <c r="A9" s="15"/>
      <c r="B9" s="31" t="s">
        <v>17</v>
      </c>
      <c r="C9" s="31"/>
      <c r="D9" s="31"/>
      <c r="F9" s="10"/>
      <c r="I9" s="32" t="s">
        <v>18</v>
      </c>
      <c r="J9" s="33" t="s">
        <v>19</v>
      </c>
      <c r="K9" s="34" t="s">
        <v>20</v>
      </c>
      <c r="M9" s="35"/>
      <c r="N9" s="36"/>
      <c r="O9" s="36"/>
      <c r="P9" s="36"/>
      <c r="Q9" s="36"/>
      <c r="R9" s="36"/>
      <c r="S9" s="36"/>
      <c r="T9" s="37"/>
      <c r="U9" s="38"/>
      <c r="V9" s="29"/>
      <c r="W9" s="29"/>
      <c r="X9" s="39" t="s">
        <v>21</v>
      </c>
      <c r="Y9" s="40" t="s">
        <v>22</v>
      </c>
      <c r="Z9" s="41"/>
      <c r="AA9" s="41"/>
      <c r="AB9" s="41"/>
      <c r="AC9" s="41"/>
      <c r="AD9" s="41"/>
      <c r="AE9" s="41"/>
      <c r="AF9" s="42"/>
      <c r="AH9" s="43" t="s">
        <v>23</v>
      </c>
      <c r="AI9" s="43" t="s">
        <v>24</v>
      </c>
      <c r="AJ9" s="44" t="s">
        <v>25</v>
      </c>
      <c r="AL9" s="43" t="s">
        <v>23</v>
      </c>
      <c r="AM9" s="43" t="s">
        <v>24</v>
      </c>
      <c r="AN9" s="44" t="s">
        <v>26</v>
      </c>
    </row>
    <row r="10" spans="1:40" ht="22.5" customHeight="1" x14ac:dyDescent="0.25">
      <c r="A10" s="45" t="s">
        <v>27</v>
      </c>
      <c r="B10" s="46">
        <v>2.8775462962963017E-3</v>
      </c>
      <c r="C10" s="46"/>
      <c r="D10" s="46">
        <v>6.7210648148148186E-4</v>
      </c>
      <c r="E10" s="47"/>
      <c r="F10" s="48">
        <v>0.85299999999999998</v>
      </c>
      <c r="G10" s="48">
        <v>1.1200000000000001</v>
      </c>
      <c r="H10" s="49"/>
      <c r="I10" s="50">
        <v>1.3745463148148174E-3</v>
      </c>
      <c r="J10" s="51">
        <v>1.2842072962962973E-3</v>
      </c>
      <c r="K10" s="52">
        <v>2.6587536111111146E-3</v>
      </c>
      <c r="M10" s="53" t="s">
        <v>28</v>
      </c>
      <c r="N10" s="54" t="s">
        <v>29</v>
      </c>
      <c r="O10" s="54" t="s">
        <v>30</v>
      </c>
      <c r="P10" s="54" t="s">
        <v>31</v>
      </c>
      <c r="Q10" s="55"/>
      <c r="R10" s="55"/>
      <c r="S10" s="55"/>
      <c r="T10" s="55"/>
      <c r="U10" s="56" t="s">
        <v>32</v>
      </c>
      <c r="V10" s="57">
        <v>0.85299999999999998</v>
      </c>
      <c r="W10" s="58">
        <v>1.1200000000000001</v>
      </c>
      <c r="X10" s="3">
        <v>4</v>
      </c>
      <c r="Y10">
        <v>0.83</v>
      </c>
      <c r="Z10">
        <v>0.86099999999999999</v>
      </c>
      <c r="AA10">
        <v>0.85</v>
      </c>
      <c r="AB10">
        <v>0.871</v>
      </c>
      <c r="AC10">
        <v>0</v>
      </c>
      <c r="AD10">
        <v>0</v>
      </c>
      <c r="AE10">
        <v>0</v>
      </c>
      <c r="AF10">
        <v>0</v>
      </c>
      <c r="AH10" s="59">
        <v>3.4589467592592592E-2</v>
      </c>
      <c r="AI10" s="60">
        <v>3.7467013888888893E-2</v>
      </c>
      <c r="AJ10" s="61">
        <v>2.8775462962963017E-3</v>
      </c>
      <c r="AL10" s="59">
        <v>3.4960648148148147E-3</v>
      </c>
      <c r="AM10" s="60">
        <v>4.1681712962962966E-3</v>
      </c>
      <c r="AN10" s="61">
        <v>6.7210648148148186E-4</v>
      </c>
    </row>
    <row r="11" spans="1:40" x14ac:dyDescent="0.25">
      <c r="A11" s="45" t="s">
        <v>33</v>
      </c>
      <c r="B11" s="46">
        <v>3.333101851851851E-3</v>
      </c>
      <c r="C11" s="46"/>
      <c r="D11" s="46">
        <v>7.5578703703703745E-4</v>
      </c>
      <c r="F11" s="48">
        <v>0.86099999999999999</v>
      </c>
      <c r="G11" s="48">
        <v>1</v>
      </c>
      <c r="H11" s="49"/>
      <c r="I11" s="50">
        <v>1.4349003472222219E-3</v>
      </c>
      <c r="J11" s="51">
        <v>1.3014652777777786E-3</v>
      </c>
      <c r="K11" s="62">
        <v>2.7363656250000007E-3</v>
      </c>
      <c r="M11" s="53" t="s">
        <v>29</v>
      </c>
      <c r="N11" s="54"/>
      <c r="O11" s="54"/>
      <c r="P11" s="54"/>
      <c r="Q11" s="54"/>
      <c r="R11" s="54"/>
      <c r="S11" s="54"/>
      <c r="T11" s="54"/>
      <c r="U11" s="63" t="s">
        <v>34</v>
      </c>
      <c r="V11" s="57">
        <v>0.86099999999999999</v>
      </c>
      <c r="W11" s="58">
        <v>1</v>
      </c>
      <c r="X11" s="3">
        <v>1</v>
      </c>
      <c r="Y11">
        <v>0.86099999999999999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H11" s="64">
        <v>3.7439004629629631E-2</v>
      </c>
      <c r="AI11" s="65">
        <v>4.0772106481481482E-2</v>
      </c>
      <c r="AJ11" s="66">
        <v>3.333101851851851E-3</v>
      </c>
      <c r="AL11" s="64">
        <v>3.956481481481481E-3</v>
      </c>
      <c r="AM11" s="65">
        <v>4.7122685185185184E-3</v>
      </c>
      <c r="AN11" s="66">
        <v>7.5578703703703745E-4</v>
      </c>
    </row>
    <row r="12" spans="1:40" x14ac:dyDescent="0.25">
      <c r="A12" s="45" t="s">
        <v>35</v>
      </c>
      <c r="B12" s="46">
        <v>3.0966435185185159E-3</v>
      </c>
      <c r="C12" s="46"/>
      <c r="D12" s="46">
        <v>7.3159722222222289E-4</v>
      </c>
      <c r="F12" s="48">
        <v>0.84275</v>
      </c>
      <c r="G12" s="48">
        <v>1.1200000000000001</v>
      </c>
      <c r="H12" s="49"/>
      <c r="I12" s="50">
        <v>1.4614299421296284E-3</v>
      </c>
      <c r="J12" s="51">
        <v>1.3810799722222236E-3</v>
      </c>
      <c r="K12" s="62">
        <v>2.8425099143518521E-3</v>
      </c>
      <c r="M12" s="53" t="s">
        <v>36</v>
      </c>
      <c r="N12" s="54" t="s">
        <v>30</v>
      </c>
      <c r="O12" s="54" t="s">
        <v>29</v>
      </c>
      <c r="P12" s="54" t="s">
        <v>30</v>
      </c>
      <c r="Q12" s="54"/>
      <c r="R12" s="54"/>
      <c r="S12" s="54"/>
      <c r="T12" s="54"/>
      <c r="U12" s="63" t="s">
        <v>32</v>
      </c>
      <c r="V12" s="57">
        <v>0.84275</v>
      </c>
      <c r="W12" s="58">
        <v>1.1200000000000001</v>
      </c>
      <c r="X12" s="3">
        <v>4</v>
      </c>
      <c r="Y12">
        <v>0.81</v>
      </c>
      <c r="Z12">
        <v>0.85</v>
      </c>
      <c r="AA12">
        <v>0.86099999999999999</v>
      </c>
      <c r="AB12">
        <v>0.85</v>
      </c>
      <c r="AC12">
        <v>0</v>
      </c>
      <c r="AD12">
        <v>0</v>
      </c>
      <c r="AE12">
        <v>0</v>
      </c>
      <c r="AF12">
        <v>0</v>
      </c>
      <c r="AH12" s="64">
        <v>3.5454976851851852E-2</v>
      </c>
      <c r="AI12" s="65">
        <v>3.8551620370370368E-2</v>
      </c>
      <c r="AJ12" s="66">
        <v>3.0966435185185159E-3</v>
      </c>
      <c r="AL12" s="64">
        <v>3.778819444444444E-3</v>
      </c>
      <c r="AM12" s="65">
        <v>4.5104166666666669E-3</v>
      </c>
      <c r="AN12" s="66">
        <v>7.3159722222222289E-4</v>
      </c>
    </row>
    <row r="13" spans="1:40" x14ac:dyDescent="0.25">
      <c r="A13" s="45" t="s">
        <v>37</v>
      </c>
      <c r="B13" s="46">
        <v>2.8865740740740761E-3</v>
      </c>
      <c r="C13" s="46"/>
      <c r="D13" s="46">
        <v>6.9444444444444458E-4</v>
      </c>
      <c r="F13" s="48">
        <v>0.93149999999999999</v>
      </c>
      <c r="G13" s="48">
        <v>1.0825</v>
      </c>
      <c r="H13" s="49"/>
      <c r="I13" s="50">
        <v>1.4553366796875012E-3</v>
      </c>
      <c r="J13" s="51">
        <v>1.4004843750000003E-3</v>
      </c>
      <c r="K13" s="62">
        <v>2.8558210546875016E-3</v>
      </c>
      <c r="M13" s="53" t="s">
        <v>38</v>
      </c>
      <c r="N13" s="54" t="s">
        <v>39</v>
      </c>
      <c r="O13" s="54"/>
      <c r="P13" s="54"/>
      <c r="Q13" s="54"/>
      <c r="R13" s="54"/>
      <c r="S13" s="54"/>
      <c r="T13" s="54"/>
      <c r="U13" s="63" t="s">
        <v>40</v>
      </c>
      <c r="V13" s="57">
        <v>0.93149999999999999</v>
      </c>
      <c r="W13" s="58">
        <v>1.0825</v>
      </c>
      <c r="X13" s="3">
        <v>2</v>
      </c>
      <c r="Y13">
        <v>0.91800000000000004</v>
      </c>
      <c r="Z13">
        <v>0.94499999999999995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H13" s="64">
        <v>3.5749768518518514E-2</v>
      </c>
      <c r="AI13" s="65">
        <v>3.863634259259259E-2</v>
      </c>
      <c r="AJ13" s="66">
        <v>2.8865740740740761E-3</v>
      </c>
      <c r="AL13" s="64">
        <v>4.197222222222222E-3</v>
      </c>
      <c r="AM13" s="65">
        <v>4.8916666666666666E-3</v>
      </c>
      <c r="AN13" s="66">
        <v>6.9444444444444458E-4</v>
      </c>
    </row>
    <row r="14" spans="1:40" x14ac:dyDescent="0.25">
      <c r="A14" s="45" t="s">
        <v>41</v>
      </c>
      <c r="B14" s="46">
        <v>3.1189814814814795E-3</v>
      </c>
      <c r="C14" s="67"/>
      <c r="D14" s="67">
        <v>7.4814814814814709E-4</v>
      </c>
      <c r="F14" s="48">
        <v>0.90449999999999997</v>
      </c>
      <c r="G14" s="48">
        <v>1.0825</v>
      </c>
      <c r="H14" s="49"/>
      <c r="I14" s="50">
        <v>1.526930523437499E-3</v>
      </c>
      <c r="J14" s="51">
        <v>1.465055499999998E-3</v>
      </c>
      <c r="K14" s="62">
        <v>2.991986023437497E-3</v>
      </c>
      <c r="M14" s="53" t="s">
        <v>39</v>
      </c>
      <c r="N14" s="54" t="s">
        <v>42</v>
      </c>
      <c r="O14" s="54"/>
      <c r="P14" s="54"/>
      <c r="Q14" s="54"/>
      <c r="R14" s="54"/>
      <c r="S14" s="54"/>
      <c r="T14" s="54"/>
      <c r="U14" s="63" t="s">
        <v>40</v>
      </c>
      <c r="V14" s="57">
        <v>0.90449999999999997</v>
      </c>
      <c r="W14" s="58">
        <v>1.0825</v>
      </c>
      <c r="X14" s="3">
        <v>2</v>
      </c>
      <c r="Y14">
        <v>0.94499999999999995</v>
      </c>
      <c r="Z14">
        <v>0.86399999999999999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H14" s="64">
        <v>3.6606481481481483E-2</v>
      </c>
      <c r="AI14" s="65">
        <v>3.9725462962962962E-2</v>
      </c>
      <c r="AJ14" s="66">
        <v>3.1189814814814795E-3</v>
      </c>
      <c r="AL14" s="64">
        <v>4.5803240740740743E-3</v>
      </c>
      <c r="AM14" s="65">
        <v>5.3284722222222214E-3</v>
      </c>
      <c r="AN14" s="66">
        <v>7.4814814814814709E-4</v>
      </c>
    </row>
    <row r="15" spans="1:40" x14ac:dyDescent="0.25">
      <c r="A15" s="45" t="s">
        <v>43</v>
      </c>
      <c r="B15" s="46">
        <v>3.1613425925925975E-3</v>
      </c>
      <c r="C15" s="46"/>
      <c r="D15" s="46">
        <v>7.8495370370370351E-4</v>
      </c>
      <c r="E15" s="47"/>
      <c r="F15" s="48">
        <v>0.87749999999999995</v>
      </c>
      <c r="G15" s="48">
        <v>1.0825</v>
      </c>
      <c r="H15" s="49"/>
      <c r="I15" s="50">
        <v>1.5014697851562521E-3</v>
      </c>
      <c r="J15" s="51">
        <v>1.4912452343749994E-3</v>
      </c>
      <c r="K15" s="62">
        <v>2.9927150195312516E-3</v>
      </c>
      <c r="M15" s="53" t="s">
        <v>44</v>
      </c>
      <c r="N15" s="54" t="s">
        <v>42</v>
      </c>
      <c r="O15" s="54"/>
      <c r="P15" s="54"/>
      <c r="Q15" s="54"/>
      <c r="R15" s="54"/>
      <c r="S15" s="54"/>
      <c r="T15" s="54"/>
      <c r="U15" s="63" t="s">
        <v>40</v>
      </c>
      <c r="V15" s="57">
        <v>0.87749999999999995</v>
      </c>
      <c r="W15" s="58">
        <v>1.0825</v>
      </c>
      <c r="X15" s="3">
        <v>2</v>
      </c>
      <c r="Y15">
        <v>0.89100000000000001</v>
      </c>
      <c r="Z15">
        <v>0.86399999999999999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H15" s="64">
        <v>3.6197453703703704E-2</v>
      </c>
      <c r="AI15" s="65">
        <v>3.9358796296296301E-2</v>
      </c>
      <c r="AJ15" s="66">
        <v>3.1613425925925975E-3</v>
      </c>
      <c r="AL15" s="64">
        <v>4.3613425925925929E-3</v>
      </c>
      <c r="AM15" s="65">
        <v>5.1462962962962964E-3</v>
      </c>
      <c r="AN15" s="66">
        <v>7.8495370370370351E-4</v>
      </c>
    </row>
    <row r="16" spans="1:40" x14ac:dyDescent="0.25">
      <c r="A16" s="45" t="s">
        <v>45</v>
      </c>
      <c r="B16" s="46">
        <v>3.5449074074074133E-3</v>
      </c>
      <c r="C16" s="46"/>
      <c r="D16" s="46">
        <v>8.3622685185185276E-4</v>
      </c>
      <c r="F16" s="48">
        <v>0.90833333333333333</v>
      </c>
      <c r="G16" s="48">
        <v>0.98250000000000004</v>
      </c>
      <c r="H16" s="49"/>
      <c r="I16" s="50">
        <v>1.5818041521990767E-3</v>
      </c>
      <c r="J16" s="51">
        <v>1.4925604021990757E-3</v>
      </c>
      <c r="K16" s="62">
        <v>3.0743645543981524E-3</v>
      </c>
      <c r="M16" s="53" t="s">
        <v>46</v>
      </c>
      <c r="N16" s="54" t="s">
        <v>30</v>
      </c>
      <c r="O16" s="54" t="s">
        <v>38</v>
      </c>
      <c r="P16" s="54"/>
      <c r="Q16" s="54"/>
      <c r="R16" s="54"/>
      <c r="S16" s="54"/>
      <c r="T16" s="54"/>
      <c r="U16" s="63" t="s">
        <v>47</v>
      </c>
      <c r="V16" s="57">
        <v>0.90349999999999997</v>
      </c>
      <c r="W16" s="58">
        <v>0.98250000000000004</v>
      </c>
      <c r="X16" s="3">
        <v>2</v>
      </c>
      <c r="Y16">
        <v>0.95699999999999996</v>
      </c>
      <c r="Z16">
        <v>0.85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H16" s="64">
        <v>3.7889467592592589E-2</v>
      </c>
      <c r="AI16" s="65">
        <v>4.1434375000000002E-2</v>
      </c>
      <c r="AJ16" s="66">
        <v>3.5449074074074133E-3</v>
      </c>
      <c r="AL16" s="64">
        <v>4.7591435185185185E-3</v>
      </c>
      <c r="AM16" s="65">
        <v>5.5953703703703712E-3</v>
      </c>
      <c r="AN16" s="66">
        <v>8.3622685185185276E-4</v>
      </c>
    </row>
    <row r="17" spans="1:40" x14ac:dyDescent="0.25">
      <c r="A17" s="45" t="s">
        <v>48</v>
      </c>
      <c r="B17" s="46">
        <v>4.4137731481481493E-3</v>
      </c>
      <c r="C17" s="46"/>
      <c r="D17" s="46">
        <v>1.1922453703703696E-3</v>
      </c>
      <c r="F17" s="48">
        <v>0.80499999999999994</v>
      </c>
      <c r="G17" s="48">
        <v>0.92500000000000004</v>
      </c>
      <c r="H17" s="49"/>
      <c r="I17" s="50">
        <v>1.6433029152199078E-3</v>
      </c>
      <c r="J17" s="51">
        <v>1.7755514178240729E-3</v>
      </c>
      <c r="K17" s="62">
        <v>3.4188543330439807E-3</v>
      </c>
      <c r="M17" s="53" t="s">
        <v>84</v>
      </c>
      <c r="N17" s="54" t="s">
        <v>49</v>
      </c>
      <c r="O17" s="54"/>
      <c r="P17" s="54"/>
      <c r="Q17" s="54"/>
      <c r="R17" s="54"/>
      <c r="S17" s="54"/>
      <c r="T17" s="54"/>
      <c r="U17" s="63" t="s">
        <v>50</v>
      </c>
      <c r="V17" s="57">
        <v>0.879</v>
      </c>
      <c r="W17" s="58">
        <v>0.92500000000000004</v>
      </c>
      <c r="X17" s="3">
        <v>2</v>
      </c>
      <c r="Y17">
        <v>0.91800000000000004</v>
      </c>
      <c r="Z17">
        <v>0.84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H17" s="64">
        <v>3.7158101851851852E-2</v>
      </c>
      <c r="AI17" s="65">
        <v>4.1571875000000001E-2</v>
      </c>
      <c r="AJ17" s="66">
        <v>4.4137731481481493E-3</v>
      </c>
      <c r="AL17" s="64">
        <v>4.9554398148148144E-3</v>
      </c>
      <c r="AM17" s="65">
        <v>6.147685185185184E-3</v>
      </c>
      <c r="AN17" s="66">
        <v>1.1922453703703696E-3</v>
      </c>
    </row>
    <row r="18" spans="1:40" hidden="1" x14ac:dyDescent="0.25">
      <c r="A18" s="45"/>
      <c r="B18" s="46"/>
      <c r="C18" s="46"/>
      <c r="D18" s="46"/>
      <c r="F18" s="48" t="e">
        <v>#DIV/0!</v>
      </c>
      <c r="G18" s="48" t="e">
        <v>#N/A</v>
      </c>
      <c r="H18" s="49"/>
      <c r="I18" s="50" t="s">
        <v>69</v>
      </c>
      <c r="J18" s="51" t="s">
        <v>69</v>
      </c>
      <c r="K18" s="62">
        <v>0</v>
      </c>
      <c r="M18" s="53"/>
      <c r="N18" s="54"/>
      <c r="O18" s="54"/>
      <c r="P18" s="54"/>
      <c r="Q18" s="54"/>
      <c r="R18" s="54"/>
      <c r="S18" s="54"/>
      <c r="T18" s="54"/>
      <c r="U18" s="63"/>
      <c r="V18" s="57" t="e">
        <v>#DIV/0!</v>
      </c>
      <c r="W18" s="58" t="e">
        <v>#N/A</v>
      </c>
      <c r="X18" s="3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H18" s="64"/>
      <c r="AI18" s="65"/>
      <c r="AJ18" s="66">
        <v>0</v>
      </c>
      <c r="AL18" s="64"/>
      <c r="AM18" s="65"/>
      <c r="AN18" s="66">
        <v>0</v>
      </c>
    </row>
    <row r="19" spans="1:40" hidden="1" x14ac:dyDescent="0.25">
      <c r="A19" s="45"/>
      <c r="B19" s="46"/>
      <c r="C19" s="46"/>
      <c r="D19" s="46"/>
      <c r="F19" s="48" t="e">
        <v>#DIV/0!</v>
      </c>
      <c r="G19" s="48" t="e">
        <v>#N/A</v>
      </c>
      <c r="H19" s="49"/>
      <c r="I19" s="50" t="s">
        <v>69</v>
      </c>
      <c r="J19" s="51" t="s">
        <v>69</v>
      </c>
      <c r="K19" s="62">
        <v>0</v>
      </c>
      <c r="M19" s="53"/>
      <c r="N19" s="54"/>
      <c r="O19" s="54"/>
      <c r="P19" s="54"/>
      <c r="Q19" s="54"/>
      <c r="R19" s="54"/>
      <c r="S19" s="54"/>
      <c r="T19" s="54"/>
      <c r="U19" s="63"/>
      <c r="V19" s="57" t="e">
        <v>#DIV/0!</v>
      </c>
      <c r="W19" s="58" t="e">
        <v>#N/A</v>
      </c>
      <c r="X19" s="3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H19" s="64"/>
      <c r="AI19" s="65"/>
      <c r="AJ19" s="66">
        <v>0</v>
      </c>
      <c r="AL19" s="64"/>
      <c r="AM19" s="65"/>
      <c r="AN19" s="66">
        <v>0</v>
      </c>
    </row>
    <row r="20" spans="1:40" hidden="1" x14ac:dyDescent="0.25">
      <c r="A20" s="45"/>
      <c r="B20" s="46"/>
      <c r="C20" s="46"/>
      <c r="D20" s="46"/>
      <c r="F20" s="48" t="e">
        <v>#DIV/0!</v>
      </c>
      <c r="G20" s="48" t="e">
        <v>#N/A</v>
      </c>
      <c r="H20" s="49"/>
      <c r="I20" s="50" t="s">
        <v>69</v>
      </c>
      <c r="J20" s="51" t="s">
        <v>69</v>
      </c>
      <c r="K20" s="62">
        <v>0</v>
      </c>
      <c r="M20" s="53"/>
      <c r="N20" s="54"/>
      <c r="O20" s="54"/>
      <c r="P20" s="54"/>
      <c r="Q20" s="54"/>
      <c r="R20" s="54"/>
      <c r="S20" s="54"/>
      <c r="T20" s="54"/>
      <c r="U20" s="63"/>
      <c r="V20" s="57" t="e">
        <v>#DIV/0!</v>
      </c>
      <c r="W20" s="58" t="e">
        <v>#N/A</v>
      </c>
      <c r="X20" s="3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H20" s="64"/>
      <c r="AI20" s="65"/>
      <c r="AJ20" s="66">
        <v>0</v>
      </c>
      <c r="AL20" s="64"/>
      <c r="AM20" s="65"/>
      <c r="AN20" s="66">
        <v>0</v>
      </c>
    </row>
    <row r="21" spans="1:40" hidden="1" x14ac:dyDescent="0.25">
      <c r="A21" s="45"/>
      <c r="B21" s="46"/>
      <c r="C21" s="46"/>
      <c r="D21" s="46"/>
      <c r="F21" s="48" t="e">
        <v>#DIV/0!</v>
      </c>
      <c r="G21" s="48" t="e">
        <v>#N/A</v>
      </c>
      <c r="H21" s="49"/>
      <c r="I21" s="50" t="s">
        <v>69</v>
      </c>
      <c r="J21" s="51" t="s">
        <v>69</v>
      </c>
      <c r="K21" s="52">
        <v>0</v>
      </c>
      <c r="M21" s="68"/>
      <c r="N21" s="55"/>
      <c r="O21" s="55"/>
      <c r="P21" s="55"/>
      <c r="Q21" s="55"/>
      <c r="R21" s="55"/>
      <c r="S21" s="55"/>
      <c r="T21" s="55"/>
      <c r="U21" s="63"/>
      <c r="V21" s="57" t="e">
        <v>#DIV/0!</v>
      </c>
      <c r="W21" s="58" t="e">
        <v>#N/A</v>
      </c>
      <c r="X21" s="3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H21" s="64"/>
      <c r="AI21" s="65"/>
      <c r="AJ21" s="66">
        <v>0</v>
      </c>
      <c r="AL21" s="64"/>
      <c r="AM21" s="65"/>
      <c r="AN21" s="66">
        <v>0</v>
      </c>
    </row>
    <row r="22" spans="1:40" hidden="1" outlineLevel="1" x14ac:dyDescent="0.25">
      <c r="A22" s="45" t="s">
        <v>51</v>
      </c>
      <c r="B22" s="46"/>
      <c r="C22" s="46"/>
      <c r="D22" s="46"/>
      <c r="F22" s="48" t="e">
        <v>#DIV/0!</v>
      </c>
      <c r="G22" s="48" t="e">
        <v>#N/A</v>
      </c>
      <c r="H22" s="49"/>
      <c r="I22" s="50" t="s">
        <v>69</v>
      </c>
      <c r="J22" s="51" t="s">
        <v>69</v>
      </c>
      <c r="K22" s="62">
        <v>0</v>
      </c>
      <c r="M22" s="53"/>
      <c r="N22" s="54"/>
      <c r="O22" s="54"/>
      <c r="P22" s="54"/>
      <c r="Q22" s="54"/>
      <c r="R22" s="54"/>
      <c r="S22" s="54"/>
      <c r="T22" s="54"/>
      <c r="U22" s="63"/>
      <c r="V22" s="57" t="e">
        <v>#DIV/0!</v>
      </c>
      <c r="W22" s="58" t="e">
        <v>#N/A</v>
      </c>
      <c r="X22" s="3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H22" s="64"/>
      <c r="AI22" s="65"/>
      <c r="AJ22" s="66">
        <v>0</v>
      </c>
      <c r="AL22" s="64"/>
      <c r="AM22" s="65"/>
      <c r="AN22" s="66">
        <v>0</v>
      </c>
    </row>
    <row r="23" spans="1:40" hidden="1" outlineLevel="1" x14ac:dyDescent="0.25">
      <c r="A23" s="45" t="s">
        <v>52</v>
      </c>
      <c r="B23" s="46"/>
      <c r="C23" s="46"/>
      <c r="D23" s="46"/>
      <c r="F23" s="48" t="e">
        <v>#DIV/0!</v>
      </c>
      <c r="G23" s="48" t="e">
        <v>#N/A</v>
      </c>
      <c r="H23" s="49"/>
      <c r="I23" s="50" t="s">
        <v>69</v>
      </c>
      <c r="J23" s="51" t="s">
        <v>69</v>
      </c>
      <c r="K23" s="62">
        <v>0</v>
      </c>
      <c r="M23" s="53"/>
      <c r="N23" s="54"/>
      <c r="O23" s="54"/>
      <c r="P23" s="54"/>
      <c r="Q23" s="54"/>
      <c r="R23" s="54"/>
      <c r="S23" s="54"/>
      <c r="T23" s="54"/>
      <c r="U23" s="63"/>
      <c r="V23" s="57" t="e">
        <v>#DIV/0!</v>
      </c>
      <c r="W23" s="58" t="e">
        <v>#N/A</v>
      </c>
      <c r="X23" s="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H23" s="64"/>
      <c r="AI23" s="65"/>
      <c r="AJ23" s="66">
        <v>0</v>
      </c>
      <c r="AL23" s="64"/>
      <c r="AM23" s="65"/>
      <c r="AN23" s="66">
        <v>0</v>
      </c>
    </row>
    <row r="24" spans="1:40" hidden="1" outlineLevel="1" x14ac:dyDescent="0.25">
      <c r="A24" s="45" t="s">
        <v>53</v>
      </c>
      <c r="B24" s="46"/>
      <c r="C24" s="46"/>
      <c r="D24" s="46"/>
      <c r="F24" s="48" t="e">
        <v>#DIV/0!</v>
      </c>
      <c r="G24" s="48" t="e">
        <v>#N/A</v>
      </c>
      <c r="H24" s="49"/>
      <c r="I24" s="50" t="s">
        <v>69</v>
      </c>
      <c r="J24" s="51" t="s">
        <v>69</v>
      </c>
      <c r="K24" s="62">
        <v>0</v>
      </c>
      <c r="M24" s="53"/>
      <c r="N24" s="54"/>
      <c r="O24" s="54"/>
      <c r="P24" s="54"/>
      <c r="Q24" s="54"/>
      <c r="R24" s="54"/>
      <c r="S24" s="54"/>
      <c r="T24" s="54"/>
      <c r="U24" s="63"/>
      <c r="V24" s="57" t="e">
        <v>#DIV/0!</v>
      </c>
      <c r="W24" s="58" t="e">
        <v>#N/A</v>
      </c>
      <c r="X24" s="3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H24" s="64"/>
      <c r="AI24" s="65"/>
      <c r="AJ24" s="66">
        <v>0</v>
      </c>
      <c r="AL24" s="64"/>
      <c r="AM24" s="65"/>
      <c r="AN24" s="66">
        <v>0</v>
      </c>
    </row>
    <row r="25" spans="1:40" hidden="1" outlineLevel="1" x14ac:dyDescent="0.25">
      <c r="A25" s="45" t="s">
        <v>54</v>
      </c>
      <c r="B25" s="46"/>
      <c r="C25" s="46"/>
      <c r="D25" s="46"/>
      <c r="F25" s="48" t="e">
        <v>#DIV/0!</v>
      </c>
      <c r="G25" s="48" t="e">
        <v>#N/A</v>
      </c>
      <c r="H25" s="49"/>
      <c r="I25" s="50" t="s">
        <v>69</v>
      </c>
      <c r="J25" s="51" t="s">
        <v>69</v>
      </c>
      <c r="K25" s="62">
        <v>0</v>
      </c>
      <c r="M25" s="53"/>
      <c r="N25" s="54"/>
      <c r="O25" s="54"/>
      <c r="P25" s="54"/>
      <c r="Q25" s="54"/>
      <c r="R25" s="54"/>
      <c r="S25" s="54"/>
      <c r="T25" s="54"/>
      <c r="U25" s="63"/>
      <c r="V25" s="57" t="e">
        <v>#DIV/0!</v>
      </c>
      <c r="W25" s="58" t="e">
        <v>#N/A</v>
      </c>
      <c r="X25" s="3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H25" s="64"/>
      <c r="AI25" s="65"/>
      <c r="AJ25" s="66">
        <v>0</v>
      </c>
      <c r="AL25" s="64"/>
      <c r="AM25" s="65"/>
      <c r="AN25" s="66">
        <v>0</v>
      </c>
    </row>
    <row r="26" spans="1:40" hidden="1" outlineLevel="1" x14ac:dyDescent="0.25">
      <c r="A26" s="45" t="s">
        <v>55</v>
      </c>
      <c r="B26" s="46"/>
      <c r="C26" s="46"/>
      <c r="D26" s="46"/>
      <c r="F26" s="48" t="e">
        <v>#DIV/0!</v>
      </c>
      <c r="G26" s="48" t="e">
        <v>#N/A</v>
      </c>
      <c r="H26" s="49"/>
      <c r="I26" s="50" t="s">
        <v>69</v>
      </c>
      <c r="J26" s="51" t="s">
        <v>69</v>
      </c>
      <c r="K26" s="62">
        <v>0</v>
      </c>
      <c r="M26" s="53"/>
      <c r="N26" s="54"/>
      <c r="O26" s="54"/>
      <c r="P26" s="54"/>
      <c r="Q26" s="54"/>
      <c r="R26" s="54"/>
      <c r="S26" s="54"/>
      <c r="T26" s="54"/>
      <c r="U26" s="63"/>
      <c r="V26" s="57" t="e">
        <v>#DIV/0!</v>
      </c>
      <c r="W26" s="58" t="e">
        <v>#N/A</v>
      </c>
      <c r="X26" s="3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H26" s="64"/>
      <c r="AI26" s="65"/>
      <c r="AJ26" s="66">
        <v>0</v>
      </c>
      <c r="AL26" s="64"/>
      <c r="AM26" s="65"/>
      <c r="AN26" s="66">
        <v>0</v>
      </c>
    </row>
    <row r="27" spans="1:40" hidden="1" outlineLevel="1" x14ac:dyDescent="0.25">
      <c r="A27" s="45" t="s">
        <v>56</v>
      </c>
      <c r="B27" s="46"/>
      <c r="C27" s="46"/>
      <c r="D27" s="46"/>
      <c r="F27" s="48" t="e">
        <v>#DIV/0!</v>
      </c>
      <c r="G27" s="48" t="e">
        <v>#N/A</v>
      </c>
      <c r="H27" s="49"/>
      <c r="I27" s="50" t="s">
        <v>69</v>
      </c>
      <c r="J27" s="51" t="s">
        <v>69</v>
      </c>
      <c r="K27" s="62">
        <v>0</v>
      </c>
      <c r="M27" s="53"/>
      <c r="N27" s="54"/>
      <c r="O27" s="54"/>
      <c r="P27" s="54"/>
      <c r="Q27" s="54"/>
      <c r="R27" s="54"/>
      <c r="S27" s="54"/>
      <c r="T27" s="54"/>
      <c r="U27" s="63"/>
      <c r="V27" s="57" t="e">
        <v>#DIV/0!</v>
      </c>
      <c r="W27" s="58" t="e">
        <v>#N/A</v>
      </c>
      <c r="X27" s="3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H27" s="64"/>
      <c r="AI27" s="65"/>
      <c r="AJ27" s="66">
        <v>0</v>
      </c>
      <c r="AL27" s="64"/>
      <c r="AM27" s="65"/>
      <c r="AN27" s="66">
        <v>0</v>
      </c>
    </row>
    <row r="28" spans="1:40" hidden="1" outlineLevel="1" x14ac:dyDescent="0.25">
      <c r="A28" s="45" t="s">
        <v>57</v>
      </c>
      <c r="B28" s="46"/>
      <c r="C28" s="46"/>
      <c r="D28" s="46"/>
      <c r="F28" s="48" t="e">
        <v>#DIV/0!</v>
      </c>
      <c r="G28" s="48" t="e">
        <v>#N/A</v>
      </c>
      <c r="H28" s="49"/>
      <c r="I28" s="50" t="s">
        <v>69</v>
      </c>
      <c r="J28" s="51" t="s">
        <v>69</v>
      </c>
      <c r="K28" s="62">
        <v>0</v>
      </c>
      <c r="M28" s="53"/>
      <c r="N28" s="54"/>
      <c r="O28" s="54"/>
      <c r="P28" s="54"/>
      <c r="Q28" s="54"/>
      <c r="R28" s="54"/>
      <c r="S28" s="54"/>
      <c r="T28" s="54"/>
      <c r="U28" s="63"/>
      <c r="V28" s="57" t="e">
        <v>#DIV/0!</v>
      </c>
      <c r="W28" s="58" t="e">
        <v>#N/A</v>
      </c>
      <c r="X28" s="3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H28" s="64"/>
      <c r="AI28" s="65"/>
      <c r="AJ28" s="66">
        <v>0</v>
      </c>
      <c r="AL28" s="64"/>
      <c r="AM28" s="65"/>
      <c r="AN28" s="66">
        <v>0</v>
      </c>
    </row>
    <row r="29" spans="1:40" hidden="1" outlineLevel="1" x14ac:dyDescent="0.25">
      <c r="A29" s="45" t="s">
        <v>58</v>
      </c>
      <c r="B29" s="46"/>
      <c r="C29" s="46"/>
      <c r="D29" s="46"/>
      <c r="F29" s="48" t="e">
        <v>#DIV/0!</v>
      </c>
      <c r="G29" s="48" t="e">
        <v>#N/A</v>
      </c>
      <c r="H29" s="49"/>
      <c r="I29" s="50" t="s">
        <v>69</v>
      </c>
      <c r="J29" s="51" t="s">
        <v>69</v>
      </c>
      <c r="K29" s="62">
        <v>0</v>
      </c>
      <c r="M29" s="53"/>
      <c r="N29" s="54"/>
      <c r="O29" s="54"/>
      <c r="P29" s="54"/>
      <c r="Q29" s="54"/>
      <c r="R29" s="54"/>
      <c r="S29" s="54"/>
      <c r="T29" s="54"/>
      <c r="U29" s="63"/>
      <c r="V29" s="57" t="e">
        <v>#DIV/0!</v>
      </c>
      <c r="W29" s="58" t="e">
        <v>#N/A</v>
      </c>
      <c r="X29" s="3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H29" s="64"/>
      <c r="AI29" s="65"/>
      <c r="AJ29" s="66">
        <v>0</v>
      </c>
      <c r="AL29" s="64"/>
      <c r="AM29" s="65"/>
      <c r="AN29" s="66">
        <v>0</v>
      </c>
    </row>
    <row r="30" spans="1:40" hidden="1" outlineLevel="1" x14ac:dyDescent="0.25">
      <c r="A30" s="45" t="s">
        <v>59</v>
      </c>
      <c r="B30" s="46"/>
      <c r="C30" s="46"/>
      <c r="D30" s="46"/>
      <c r="F30" s="48" t="e">
        <v>#DIV/0!</v>
      </c>
      <c r="G30" s="48" t="e">
        <v>#N/A</v>
      </c>
      <c r="H30" s="49"/>
      <c r="I30" s="50" t="s">
        <v>69</v>
      </c>
      <c r="J30" s="51" t="s">
        <v>69</v>
      </c>
      <c r="K30" s="62">
        <v>0</v>
      </c>
      <c r="M30" s="53"/>
      <c r="N30" s="54"/>
      <c r="O30" s="54"/>
      <c r="P30" s="54"/>
      <c r="Q30" s="54"/>
      <c r="R30" s="54"/>
      <c r="S30" s="54"/>
      <c r="T30" s="54"/>
      <c r="U30" s="63"/>
      <c r="V30" s="57" t="e">
        <v>#DIV/0!</v>
      </c>
      <c r="W30" s="58" t="e">
        <v>#N/A</v>
      </c>
      <c r="X30" s="3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H30" s="64"/>
      <c r="AI30" s="65"/>
      <c r="AJ30" s="66">
        <v>0</v>
      </c>
      <c r="AL30" s="64"/>
      <c r="AM30" s="65"/>
      <c r="AN30" s="66">
        <v>0</v>
      </c>
    </row>
    <row r="31" spans="1:40" hidden="1" outlineLevel="1" x14ac:dyDescent="0.25">
      <c r="A31" s="45" t="s">
        <v>60</v>
      </c>
      <c r="B31" s="46"/>
      <c r="C31" s="46"/>
      <c r="D31" s="46"/>
      <c r="F31" s="48" t="e">
        <v>#DIV/0!</v>
      </c>
      <c r="G31" s="48" t="e">
        <v>#N/A</v>
      </c>
      <c r="H31" s="49"/>
      <c r="I31" s="50" t="s">
        <v>69</v>
      </c>
      <c r="J31" s="51" t="s">
        <v>69</v>
      </c>
      <c r="K31" s="62">
        <v>0</v>
      </c>
      <c r="M31" s="53"/>
      <c r="N31" s="54"/>
      <c r="O31" s="54"/>
      <c r="P31" s="54"/>
      <c r="Q31" s="54"/>
      <c r="R31" s="54"/>
      <c r="S31" s="54"/>
      <c r="T31" s="54"/>
      <c r="U31" s="63"/>
      <c r="V31" s="57" t="e">
        <v>#DIV/0!</v>
      </c>
      <c r="W31" s="58" t="e">
        <v>#N/A</v>
      </c>
      <c r="X31" s="3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H31" s="64"/>
      <c r="AI31" s="65"/>
      <c r="AJ31" s="66">
        <v>0</v>
      </c>
      <c r="AL31" s="64"/>
      <c r="AM31" s="65"/>
      <c r="AN31" s="66">
        <v>0</v>
      </c>
    </row>
    <row r="32" spans="1:40" hidden="1" outlineLevel="1" x14ac:dyDescent="0.25">
      <c r="A32" s="45" t="s">
        <v>61</v>
      </c>
      <c r="B32" s="46"/>
      <c r="C32" s="46"/>
      <c r="D32" s="46"/>
      <c r="F32" s="48" t="e">
        <v>#DIV/0!</v>
      </c>
      <c r="G32" s="48" t="e">
        <v>#N/A</v>
      </c>
      <c r="H32" s="49"/>
      <c r="I32" s="50" t="s">
        <v>69</v>
      </c>
      <c r="J32" s="51" t="s">
        <v>69</v>
      </c>
      <c r="K32" s="62">
        <v>0</v>
      </c>
      <c r="M32" s="53"/>
      <c r="N32" s="54"/>
      <c r="O32" s="54"/>
      <c r="P32" s="54"/>
      <c r="Q32" s="54"/>
      <c r="R32" s="54"/>
      <c r="S32" s="54"/>
      <c r="T32" s="54"/>
      <c r="U32" s="63"/>
      <c r="V32" s="57" t="e">
        <v>#DIV/0!</v>
      </c>
      <c r="W32" s="58" t="e">
        <v>#N/A</v>
      </c>
      <c r="X32" s="3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H32" s="64"/>
      <c r="AI32" s="65"/>
      <c r="AJ32" s="66">
        <v>0</v>
      </c>
      <c r="AL32" s="64"/>
      <c r="AM32" s="65"/>
      <c r="AN32" s="66">
        <v>0</v>
      </c>
    </row>
    <row r="33" spans="1:40" hidden="1" outlineLevel="1" x14ac:dyDescent="0.25">
      <c r="A33" s="45" t="s">
        <v>62</v>
      </c>
      <c r="B33" s="46"/>
      <c r="C33" s="46"/>
      <c r="D33" s="46"/>
      <c r="F33" s="48" t="e">
        <v>#DIV/0!</v>
      </c>
      <c r="G33" s="48" t="e">
        <v>#N/A</v>
      </c>
      <c r="H33" s="49"/>
      <c r="I33" s="50" t="s">
        <v>69</v>
      </c>
      <c r="J33" s="51" t="s">
        <v>69</v>
      </c>
      <c r="K33" s="62">
        <v>0</v>
      </c>
      <c r="M33" s="53"/>
      <c r="N33" s="54"/>
      <c r="O33" s="54"/>
      <c r="P33" s="54"/>
      <c r="Q33" s="54"/>
      <c r="R33" s="54"/>
      <c r="S33" s="54"/>
      <c r="T33" s="54"/>
      <c r="U33" s="63"/>
      <c r="V33" s="57" t="e">
        <v>#DIV/0!</v>
      </c>
      <c r="W33" s="58" t="e">
        <v>#N/A</v>
      </c>
      <c r="X33" s="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H33" s="64"/>
      <c r="AI33" s="65"/>
      <c r="AJ33" s="66">
        <v>0</v>
      </c>
      <c r="AL33" s="64"/>
      <c r="AM33" s="65"/>
      <c r="AN33" s="66">
        <v>0</v>
      </c>
    </row>
    <row r="34" spans="1:40" hidden="1" outlineLevel="1" x14ac:dyDescent="0.25">
      <c r="A34" s="45" t="s">
        <v>63</v>
      </c>
      <c r="B34" s="46"/>
      <c r="C34" s="46"/>
      <c r="D34" s="46"/>
      <c r="F34" s="48" t="e">
        <v>#DIV/0!</v>
      </c>
      <c r="G34" s="48" t="e">
        <v>#N/A</v>
      </c>
      <c r="H34" s="49"/>
      <c r="I34" s="50" t="s">
        <v>69</v>
      </c>
      <c r="J34" s="51" t="s">
        <v>69</v>
      </c>
      <c r="K34" s="62">
        <v>0</v>
      </c>
      <c r="M34" s="53"/>
      <c r="N34" s="54"/>
      <c r="O34" s="54"/>
      <c r="P34" s="54"/>
      <c r="Q34" s="54"/>
      <c r="R34" s="54"/>
      <c r="S34" s="54"/>
      <c r="T34" s="54"/>
      <c r="U34" s="63"/>
      <c r="V34" s="57" t="e">
        <v>#DIV/0!</v>
      </c>
      <c r="W34" s="58" t="e">
        <v>#N/A</v>
      </c>
      <c r="X34" s="3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H34" s="64"/>
      <c r="AI34" s="65"/>
      <c r="AJ34" s="66">
        <v>0</v>
      </c>
      <c r="AL34" s="64"/>
      <c r="AM34" s="65"/>
      <c r="AN34" s="66">
        <v>0</v>
      </c>
    </row>
    <row r="35" spans="1:40" hidden="1" outlineLevel="1" x14ac:dyDescent="0.25">
      <c r="A35" s="45" t="s">
        <v>64</v>
      </c>
      <c r="B35" s="46"/>
      <c r="C35" s="46"/>
      <c r="D35" s="46"/>
      <c r="F35" s="48" t="e">
        <v>#DIV/0!</v>
      </c>
      <c r="G35" s="48" t="e">
        <v>#N/A</v>
      </c>
      <c r="H35" s="49"/>
      <c r="I35" s="50" t="s">
        <v>69</v>
      </c>
      <c r="J35" s="51" t="s">
        <v>69</v>
      </c>
      <c r="K35" s="62">
        <v>0</v>
      </c>
      <c r="M35" s="53"/>
      <c r="N35" s="54"/>
      <c r="O35" s="54"/>
      <c r="P35" s="54"/>
      <c r="Q35" s="54"/>
      <c r="R35" s="54"/>
      <c r="S35" s="54"/>
      <c r="T35" s="54"/>
      <c r="U35" s="63"/>
      <c r="V35" s="57" t="e">
        <v>#DIV/0!</v>
      </c>
      <c r="W35" s="58" t="e">
        <v>#N/A</v>
      </c>
      <c r="X35" s="3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H35" s="64"/>
      <c r="AI35" s="65"/>
      <c r="AJ35" s="66">
        <v>0</v>
      </c>
      <c r="AL35" s="64"/>
      <c r="AM35" s="65"/>
      <c r="AN35" s="66">
        <v>0</v>
      </c>
    </row>
    <row r="36" spans="1:40" hidden="1" outlineLevel="1" x14ac:dyDescent="0.25">
      <c r="A36" s="45" t="s">
        <v>65</v>
      </c>
      <c r="B36" s="46"/>
      <c r="C36" s="46"/>
      <c r="D36" s="46"/>
      <c r="F36" s="48" t="e">
        <v>#DIV/0!</v>
      </c>
      <c r="G36" s="48" t="e">
        <v>#N/A</v>
      </c>
      <c r="H36" s="49"/>
      <c r="I36" s="50" t="s">
        <v>69</v>
      </c>
      <c r="J36" s="51" t="s">
        <v>69</v>
      </c>
      <c r="K36" s="62">
        <v>0</v>
      </c>
      <c r="M36" s="53"/>
      <c r="N36" s="54"/>
      <c r="O36" s="54"/>
      <c r="P36" s="54"/>
      <c r="Q36" s="54"/>
      <c r="R36" s="54"/>
      <c r="S36" s="54"/>
      <c r="T36" s="54"/>
      <c r="U36" s="63"/>
      <c r="V36" s="57" t="e">
        <v>#DIV/0!</v>
      </c>
      <c r="W36" s="58" t="e">
        <v>#N/A</v>
      </c>
      <c r="X36" s="3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H36" s="64"/>
      <c r="AI36" s="65"/>
      <c r="AJ36" s="66">
        <v>0</v>
      </c>
      <c r="AL36" s="64"/>
      <c r="AM36" s="65"/>
      <c r="AN36" s="66">
        <v>0</v>
      </c>
    </row>
    <row r="37" spans="1:40" hidden="1" outlineLevel="1" x14ac:dyDescent="0.25">
      <c r="A37" s="45" t="s">
        <v>66</v>
      </c>
      <c r="B37" s="46"/>
      <c r="C37" s="46"/>
      <c r="D37" s="46"/>
      <c r="F37" s="48" t="e">
        <v>#DIV/0!</v>
      </c>
      <c r="G37" s="48" t="e">
        <v>#N/A</v>
      </c>
      <c r="H37" s="49"/>
      <c r="I37" s="50" t="s">
        <v>69</v>
      </c>
      <c r="J37" s="51" t="s">
        <v>69</v>
      </c>
      <c r="K37" s="62">
        <v>0</v>
      </c>
      <c r="M37" s="53"/>
      <c r="N37" s="54"/>
      <c r="O37" s="54"/>
      <c r="P37" s="54"/>
      <c r="Q37" s="54"/>
      <c r="R37" s="54"/>
      <c r="S37" s="54"/>
      <c r="T37" s="54"/>
      <c r="U37" s="63"/>
      <c r="V37" s="57" t="e">
        <v>#DIV/0!</v>
      </c>
      <c r="W37" s="58" t="e">
        <v>#N/A</v>
      </c>
      <c r="X37" s="3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H37" s="64"/>
      <c r="AI37" s="65"/>
      <c r="AJ37" s="66">
        <v>0</v>
      </c>
      <c r="AL37" s="64"/>
      <c r="AM37" s="65"/>
      <c r="AN37" s="66">
        <v>0</v>
      </c>
    </row>
    <row r="38" spans="1:40" hidden="1" outlineLevel="1" x14ac:dyDescent="0.25">
      <c r="A38" s="45" t="s">
        <v>67</v>
      </c>
      <c r="B38" s="46"/>
      <c r="C38" s="46"/>
      <c r="D38" s="46"/>
      <c r="F38" s="48" t="e">
        <v>#DIV/0!</v>
      </c>
      <c r="G38" s="48" t="e">
        <v>#N/A</v>
      </c>
      <c r="H38" s="49"/>
      <c r="I38" s="50" t="s">
        <v>69</v>
      </c>
      <c r="J38" s="51" t="s">
        <v>69</v>
      </c>
      <c r="K38" s="62">
        <v>0</v>
      </c>
      <c r="M38" s="53"/>
      <c r="N38" s="54"/>
      <c r="O38" s="54"/>
      <c r="P38" s="54"/>
      <c r="Q38" s="54"/>
      <c r="R38" s="54"/>
      <c r="S38" s="54"/>
      <c r="T38" s="54"/>
      <c r="U38" s="63"/>
      <c r="V38" s="57" t="e">
        <v>#DIV/0!</v>
      </c>
      <c r="W38" s="58" t="e">
        <v>#N/A</v>
      </c>
      <c r="X38" s="3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H38" s="64"/>
      <c r="AI38" s="65"/>
      <c r="AJ38" s="66">
        <v>0</v>
      </c>
      <c r="AL38" s="64"/>
      <c r="AM38" s="65"/>
      <c r="AN38" s="66">
        <v>0</v>
      </c>
    </row>
    <row r="39" spans="1:40" hidden="1" outlineLevel="1" x14ac:dyDescent="0.25">
      <c r="A39" s="45" t="s">
        <v>68</v>
      </c>
      <c r="B39" s="46"/>
      <c r="C39" s="46"/>
      <c r="D39" s="46"/>
      <c r="F39" s="48" t="e">
        <v>#DIV/0!</v>
      </c>
      <c r="G39" s="48" t="e">
        <v>#N/A</v>
      </c>
      <c r="H39" s="49"/>
      <c r="I39" s="50" t="s">
        <v>69</v>
      </c>
      <c r="J39" s="51" t="s">
        <v>69</v>
      </c>
      <c r="K39" s="62">
        <v>0</v>
      </c>
      <c r="M39" s="53"/>
      <c r="N39" s="54"/>
      <c r="O39" s="54"/>
      <c r="P39" s="54"/>
      <c r="Q39" s="54"/>
      <c r="R39" s="54"/>
      <c r="S39" s="54"/>
      <c r="T39" s="54"/>
      <c r="U39" s="63"/>
      <c r="V39" s="57" t="e">
        <v>#DIV/0!</v>
      </c>
      <c r="W39" s="58" t="e">
        <v>#N/A</v>
      </c>
      <c r="X39" s="3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H39" s="64"/>
      <c r="AI39" s="65"/>
      <c r="AJ39" s="66">
        <v>0</v>
      </c>
      <c r="AL39" s="64"/>
      <c r="AM39" s="65"/>
      <c r="AN39" s="66">
        <v>0</v>
      </c>
    </row>
    <row r="40" spans="1:40" ht="15.75" collapsed="1" thickBot="1" x14ac:dyDescent="0.3">
      <c r="I40" s="69"/>
      <c r="J40" s="70"/>
      <c r="K40" s="71"/>
      <c r="M40" s="35"/>
      <c r="N40" s="36"/>
      <c r="O40" s="36"/>
      <c r="P40" s="36"/>
      <c r="Q40" s="36"/>
      <c r="R40" s="36"/>
      <c r="S40" s="36"/>
      <c r="T40" s="36"/>
      <c r="U40" s="38"/>
      <c r="W40" s="58"/>
      <c r="AH40" s="35"/>
      <c r="AI40" s="36"/>
      <c r="AJ40" s="72"/>
      <c r="AL40" s="35"/>
      <c r="AM40" s="36"/>
      <c r="AN40" s="72"/>
    </row>
    <row r="41" spans="1:40" x14ac:dyDescent="0.25">
      <c r="W41" s="58"/>
    </row>
    <row r="42" spans="1:40" x14ac:dyDescent="0.25">
      <c r="B42" s="1"/>
      <c r="C42" s="1"/>
      <c r="D42" s="1"/>
      <c r="W42" s="58"/>
    </row>
    <row r="43" spans="1:40" x14ac:dyDescent="0.25">
      <c r="B43" s="1"/>
      <c r="C43" s="1"/>
      <c r="D43" s="1"/>
      <c r="W43" s="58"/>
    </row>
    <row r="44" spans="1:40" x14ac:dyDescent="0.25">
      <c r="B44" s="1"/>
      <c r="C44" s="1"/>
      <c r="D44" s="1"/>
      <c r="W44" s="58"/>
    </row>
    <row r="45" spans="1:40" x14ac:dyDescent="0.25">
      <c r="B45" s="1"/>
      <c r="C45" s="1"/>
      <c r="D45" s="1"/>
      <c r="W45" s="58"/>
    </row>
    <row r="46" spans="1:40" x14ac:dyDescent="0.25">
      <c r="B46" s="1"/>
      <c r="C46" s="1"/>
      <c r="D46" s="1"/>
      <c r="W46" s="58"/>
    </row>
    <row r="47" spans="1:40" x14ac:dyDescent="0.25">
      <c r="C47" s="1"/>
      <c r="D47" s="1"/>
      <c r="W47" s="58"/>
    </row>
    <row r="48" spans="1:40" x14ac:dyDescent="0.25">
      <c r="B48" s="1"/>
      <c r="C48" s="1"/>
      <c r="D48" s="1"/>
      <c r="W48" s="58"/>
    </row>
    <row r="49" spans="2:23" x14ac:dyDescent="0.25">
      <c r="B49" s="1"/>
      <c r="C49" s="1"/>
      <c r="D49" s="1"/>
      <c r="W49" s="58"/>
    </row>
    <row r="50" spans="2:23" x14ac:dyDescent="0.25">
      <c r="C50" s="1"/>
      <c r="D50" s="1"/>
    </row>
    <row r="51" spans="2:23" x14ac:dyDescent="0.25">
      <c r="C51" s="1"/>
      <c r="D51" s="1"/>
    </row>
    <row r="52" spans="2:23" x14ac:dyDescent="0.25">
      <c r="C52" s="1"/>
      <c r="D52" s="1"/>
    </row>
    <row r="53" spans="2:23" x14ac:dyDescent="0.25">
      <c r="B53" s="1"/>
      <c r="C53" s="1"/>
      <c r="D53" s="1"/>
    </row>
    <row r="54" spans="2:23" x14ac:dyDescent="0.25">
      <c r="B54" s="1"/>
      <c r="C54" s="1"/>
      <c r="D54" s="1"/>
    </row>
    <row r="55" spans="2:23" x14ac:dyDescent="0.25">
      <c r="B55" s="1"/>
    </row>
    <row r="56" spans="2:23" x14ac:dyDescent="0.25">
      <c r="B56" s="1"/>
    </row>
    <row r="57" spans="2:23" x14ac:dyDescent="0.25">
      <c r="B57" s="1"/>
    </row>
  </sheetData>
  <mergeCells count="6">
    <mergeCell ref="I7:K7"/>
    <mergeCell ref="M7:T7"/>
    <mergeCell ref="V8:V9"/>
    <mergeCell ref="W8:W9"/>
    <mergeCell ref="B9:D9"/>
    <mergeCell ref="Y9:AF9"/>
  </mergeCells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0AE7E-431E-4D4E-8BE2-F4FCFF41DFFD}">
  <sheetPr>
    <pageSetUpPr fitToPage="1"/>
  </sheetPr>
  <dimension ref="A1:AN57"/>
  <sheetViews>
    <sheetView showGridLines="0" topLeftCell="A2" workbookViewId="0">
      <selection activeCell="B4" sqref="B4"/>
    </sheetView>
  </sheetViews>
  <sheetFormatPr defaultRowHeight="15" outlineLevelRow="1" outlineLevelCol="1" x14ac:dyDescent="0.25"/>
  <cols>
    <col min="1" max="1" width="32.7109375" customWidth="1"/>
    <col min="2" max="2" width="16.28515625" customWidth="1"/>
    <col min="3" max="3" width="14" hidden="1" customWidth="1"/>
    <col min="4" max="4" width="12.7109375" customWidth="1"/>
    <col min="5" max="5" width="3" customWidth="1"/>
    <col min="6" max="7" width="10" style="1" customWidth="1"/>
    <col min="8" max="8" width="3" style="1" customWidth="1"/>
    <col min="9" max="11" width="12.28515625" style="1" customWidth="1"/>
    <col min="12" max="12" width="4" customWidth="1"/>
    <col min="13" max="16" width="7.85546875" customWidth="1"/>
    <col min="17" max="20" width="7.85546875" hidden="1" customWidth="1" outlineLevel="1"/>
    <col min="21" max="21" width="8.85546875" customWidth="1" collapsed="1"/>
    <col min="22" max="23" width="7.85546875" hidden="1" customWidth="1" outlineLevel="1"/>
    <col min="24" max="24" width="9.140625" style="3" hidden="1" customWidth="1" outlineLevel="1"/>
    <col min="25" max="32" width="9.140625" hidden="1" customWidth="1" outlineLevel="1"/>
    <col min="33" max="33" width="0" hidden="1" customWidth="1" collapsed="1"/>
    <col min="34" max="35" width="0" hidden="1" customWidth="1"/>
    <col min="36" max="36" width="16.42578125" hidden="1" customWidth="1"/>
    <col min="37" max="39" width="0" hidden="1" customWidth="1"/>
    <col min="40" max="40" width="16.42578125" hidden="1" customWidth="1"/>
    <col min="41" max="41" width="0" hidden="1" customWidth="1"/>
  </cols>
  <sheetData>
    <row r="1" spans="1:40" ht="100.5" customHeight="1" x14ac:dyDescent="0.5">
      <c r="H1" s="2" t="s">
        <v>0</v>
      </c>
    </row>
    <row r="2" spans="1:40" ht="33.75" x14ac:dyDescent="0.5">
      <c r="A2" s="4"/>
      <c r="B2" s="5"/>
      <c r="G2" s="6"/>
      <c r="H2" s="6"/>
    </row>
    <row r="3" spans="1:40" ht="21" x14ac:dyDescent="0.35">
      <c r="A3" s="7" t="s">
        <v>1</v>
      </c>
      <c r="B3" s="8">
        <v>44514</v>
      </c>
      <c r="C3" s="9"/>
      <c r="F3" s="10"/>
      <c r="G3" s="6"/>
      <c r="H3" s="6"/>
    </row>
    <row r="4" spans="1:40" ht="21" x14ac:dyDescent="0.35">
      <c r="A4" s="7" t="s">
        <v>2</v>
      </c>
      <c r="B4" s="11" t="s">
        <v>3</v>
      </c>
      <c r="C4" s="9"/>
      <c r="F4" s="10"/>
      <c r="G4" s="6"/>
      <c r="H4" s="6"/>
      <c r="AJ4">
        <v>6</v>
      </c>
    </row>
    <row r="5" spans="1:40" ht="13.5" customHeight="1" thickBot="1" x14ac:dyDescent="0.3">
      <c r="F5" s="10"/>
    </row>
    <row r="6" spans="1:40" ht="13.5" customHeight="1" thickBot="1" x14ac:dyDescent="0.4">
      <c r="B6" s="5"/>
      <c r="F6" s="10"/>
      <c r="I6" s="12"/>
      <c r="J6" s="13"/>
      <c r="K6" s="14"/>
    </row>
    <row r="7" spans="1:40" s="15" customFormat="1" ht="45" customHeight="1" x14ac:dyDescent="0.25">
      <c r="A7" s="15" t="s">
        <v>4</v>
      </c>
      <c r="B7" s="16" t="s">
        <v>5</v>
      </c>
      <c r="C7" s="16" t="s">
        <v>6</v>
      </c>
      <c r="D7" s="16" t="s">
        <v>7</v>
      </c>
      <c r="E7"/>
      <c r="F7" s="16" t="s">
        <v>8</v>
      </c>
      <c r="G7" s="16" t="s">
        <v>9</v>
      </c>
      <c r="H7" s="16"/>
      <c r="I7" s="17" t="s">
        <v>10</v>
      </c>
      <c r="J7" s="18"/>
      <c r="K7" s="19"/>
      <c r="M7" s="20" t="s">
        <v>11</v>
      </c>
      <c r="N7" s="21"/>
      <c r="O7" s="21"/>
      <c r="P7" s="21"/>
      <c r="Q7" s="21"/>
      <c r="R7" s="21"/>
      <c r="S7" s="21"/>
      <c r="T7" s="22"/>
      <c r="U7" s="23" t="s">
        <v>12</v>
      </c>
      <c r="V7"/>
      <c r="X7" s="24"/>
    </row>
    <row r="8" spans="1:40" s="15" customFormat="1" ht="15.75" thickBot="1" x14ac:dyDescent="0.3">
      <c r="A8" s="15" t="s">
        <v>13</v>
      </c>
      <c r="B8" s="25">
        <v>1000</v>
      </c>
      <c r="C8" s="25">
        <v>500</v>
      </c>
      <c r="D8" s="25">
        <v>250</v>
      </c>
      <c r="E8"/>
      <c r="F8" s="10"/>
      <c r="I8" s="26"/>
      <c r="K8" s="27"/>
      <c r="M8" s="26"/>
      <c r="T8" s="27"/>
      <c r="U8" s="28"/>
      <c r="V8" s="29" t="s">
        <v>14</v>
      </c>
      <c r="W8" s="29" t="s">
        <v>15</v>
      </c>
      <c r="X8" s="24"/>
      <c r="AH8" s="30" t="s">
        <v>16</v>
      </c>
      <c r="AL8" s="30" t="s">
        <v>16</v>
      </c>
    </row>
    <row r="9" spans="1:40" ht="32.25" customHeight="1" thickBot="1" x14ac:dyDescent="0.3">
      <c r="A9" s="15"/>
      <c r="B9" s="31" t="s">
        <v>17</v>
      </c>
      <c r="C9" s="31"/>
      <c r="D9" s="31"/>
      <c r="F9" s="10"/>
      <c r="I9" s="32" t="s">
        <v>18</v>
      </c>
      <c r="J9" s="33" t="s">
        <v>19</v>
      </c>
      <c r="K9" s="34" t="s">
        <v>20</v>
      </c>
      <c r="M9" s="35"/>
      <c r="N9" s="36"/>
      <c r="O9" s="36"/>
      <c r="P9" s="36"/>
      <c r="Q9" s="36"/>
      <c r="R9" s="36"/>
      <c r="S9" s="36"/>
      <c r="T9" s="37"/>
      <c r="U9" s="38"/>
      <c r="V9" s="29"/>
      <c r="W9" s="29"/>
      <c r="X9" s="39" t="s">
        <v>21</v>
      </c>
      <c r="Y9" s="40" t="s">
        <v>22</v>
      </c>
      <c r="Z9" s="41"/>
      <c r="AA9" s="41"/>
      <c r="AB9" s="41"/>
      <c r="AC9" s="41"/>
      <c r="AD9" s="41"/>
      <c r="AE9" s="41"/>
      <c r="AF9" s="42"/>
      <c r="AH9" s="43" t="s">
        <v>23</v>
      </c>
      <c r="AI9" s="43" t="s">
        <v>24</v>
      </c>
      <c r="AJ9" s="44" t="s">
        <v>25</v>
      </c>
      <c r="AL9" s="43" t="s">
        <v>23</v>
      </c>
      <c r="AM9" s="43" t="s">
        <v>24</v>
      </c>
      <c r="AN9" s="44" t="s">
        <v>26</v>
      </c>
    </row>
    <row r="10" spans="1:40" ht="22.5" hidden="1" customHeight="1" x14ac:dyDescent="0.25">
      <c r="A10" s="45"/>
      <c r="B10" s="46"/>
      <c r="C10" s="46"/>
      <c r="D10" s="46"/>
      <c r="F10" s="48">
        <f t="shared" ref="F10:G25" si="0">V10</f>
        <v>0.82699999999999996</v>
      </c>
      <c r="G10" s="48">
        <f t="shared" si="0"/>
        <v>0.92500000000000004</v>
      </c>
      <c r="H10" s="49"/>
      <c r="I10" s="50">
        <f t="shared" ref="I10:I39" si="1">IFERROR((500/$B$8*B10+500/$C$8*C10)*F10*G10,"")</f>
        <v>0</v>
      </c>
      <c r="J10" s="51">
        <f t="shared" ref="J10:J39" si="2">IFERROR(500/$D$8*D10*F10*G10,"")</f>
        <v>0</v>
      </c>
      <c r="K10" s="52">
        <f t="shared" ref="K10:K28" si="3">SUM(I10:J10)</f>
        <v>0</v>
      </c>
      <c r="M10" s="68" t="s">
        <v>42</v>
      </c>
      <c r="N10" s="55" t="s">
        <v>70</v>
      </c>
      <c r="O10" s="55"/>
      <c r="P10" s="55"/>
      <c r="Q10" s="55"/>
      <c r="R10" s="55"/>
      <c r="S10" s="55"/>
      <c r="T10" s="55"/>
      <c r="U10" s="56" t="s">
        <v>50</v>
      </c>
      <c r="V10" s="57">
        <f t="shared" ref="V10:V29" si="4">SUM(Y10:AF10)/X10</f>
        <v>0.82699999999999996</v>
      </c>
      <c r="W10" s="58">
        <f>VLOOKUP(U10,[1]Masterdata!$E:$F,2,0)</f>
        <v>0.92500000000000004</v>
      </c>
      <c r="X10" s="3">
        <f t="shared" ref="X10:X39" si="5">COUNTA(M10:T10)</f>
        <v>2</v>
      </c>
      <c r="Y10">
        <f>IFERROR(VLOOKUP(M10,[1]Masterdata!$B:$C,2,0),0)</f>
        <v>0.86399999999999999</v>
      </c>
      <c r="Z10">
        <f>IFERROR(VLOOKUP(N10,[1]Masterdata!$B:$C,2,0),0)</f>
        <v>0.79</v>
      </c>
      <c r="AA10">
        <f>IFERROR(VLOOKUP(O10,[1]Masterdata!$B:$C,2,0),0)</f>
        <v>0</v>
      </c>
      <c r="AB10">
        <f>IFERROR(VLOOKUP(P10,[1]Masterdata!$B:$C,2,0),0)</f>
        <v>0</v>
      </c>
      <c r="AC10">
        <f>IFERROR(VLOOKUP(Q10,[1]Masterdata!$B:$C,2,0),0)</f>
        <v>0</v>
      </c>
      <c r="AD10">
        <f>IFERROR(VLOOKUP(R10,[1]Masterdata!$B:$C,2,0),0)</f>
        <v>0</v>
      </c>
      <c r="AE10">
        <f>IFERROR(VLOOKUP(S10,[1]Masterdata!$B:$C,2,0),0)</f>
        <v>0</v>
      </c>
      <c r="AF10">
        <f>IFERROR(VLOOKUP(T10,[1]Masterdata!$B:$C,2,0),0)</f>
        <v>0</v>
      </c>
      <c r="AH10" s="59">
        <v>1.8136574074074072E-2</v>
      </c>
      <c r="AI10" s="60">
        <v>2.2711805555555551E-2</v>
      </c>
      <c r="AJ10" s="61">
        <f t="shared" ref="AJ10:AJ39" si="6">AI10-AH10</f>
        <v>4.5752314814814787E-3</v>
      </c>
      <c r="AL10" s="59"/>
      <c r="AM10" s="60"/>
      <c r="AN10" s="61">
        <f t="shared" ref="AN10:AN39" si="7">AM10-AL10</f>
        <v>0</v>
      </c>
    </row>
    <row r="11" spans="1:40" x14ac:dyDescent="0.25">
      <c r="A11" s="45" t="s">
        <v>71</v>
      </c>
      <c r="B11" s="46">
        <v>2.5717592592592563E-3</v>
      </c>
      <c r="C11" s="67"/>
      <c r="D11" s="67">
        <v>6.215277777777764E-4</v>
      </c>
      <c r="F11" s="48">
        <f>V11</f>
        <v>0.95099999999999996</v>
      </c>
      <c r="G11" s="48">
        <f>W11</f>
        <v>1.0825</v>
      </c>
      <c r="H11" s="49"/>
      <c r="I11" s="50">
        <f>IFERROR((500/$B$8*B11+500/$C$8*C11)*F11*G11,"")</f>
        <v>1.3237584288194428E-3</v>
      </c>
      <c r="J11" s="51">
        <f>IFERROR(500/$D$8*D11*F11*G11,"")</f>
        <v>1.2796728645833304E-3</v>
      </c>
      <c r="K11" s="62">
        <f>SUM(I11:J11)</f>
        <v>2.6034312934027732E-3</v>
      </c>
      <c r="M11" s="53" t="s">
        <v>46</v>
      </c>
      <c r="N11" s="54" t="s">
        <v>39</v>
      </c>
      <c r="O11" s="54"/>
      <c r="P11" s="54"/>
      <c r="Q11" s="54"/>
      <c r="R11" s="54"/>
      <c r="S11" s="54"/>
      <c r="T11" s="54"/>
      <c r="U11" s="63" t="s">
        <v>40</v>
      </c>
      <c r="V11" s="57">
        <f>SUM(Y11:AF11)/X11</f>
        <v>0.95099999999999996</v>
      </c>
      <c r="W11" s="58">
        <f>VLOOKUP(U11,[1]Masterdata!$E:$F,2,0)</f>
        <v>1.0825</v>
      </c>
      <c r="X11" s="3">
        <f>COUNTA(M11:T11)</f>
        <v>2</v>
      </c>
      <c r="Y11">
        <f>IFERROR(VLOOKUP(M11,[1]Masterdata!$B:$C,2,0),0)</f>
        <v>0.95699999999999996</v>
      </c>
      <c r="Z11">
        <f>IFERROR(VLOOKUP(N11,[1]Masterdata!$B:$C,2,0),0)</f>
        <v>0.94499999999999995</v>
      </c>
      <c r="AA11">
        <f>IFERROR(VLOOKUP(O11,[1]Masterdata!$B:$C,2,0),0)</f>
        <v>0</v>
      </c>
      <c r="AB11">
        <f>IFERROR(VLOOKUP(P11,[1]Masterdata!$B:$C,2,0),0)</f>
        <v>0</v>
      </c>
      <c r="AC11">
        <f>IFERROR(VLOOKUP(Q11,[1]Masterdata!$B:$C,2,0),0)</f>
        <v>0</v>
      </c>
      <c r="AD11">
        <f>IFERROR(VLOOKUP(R11,[1]Masterdata!$B:$C,2,0),0)</f>
        <v>0</v>
      </c>
      <c r="AE11">
        <f>IFERROR(VLOOKUP(S11,[1]Masterdata!$B:$C,2,0),0)</f>
        <v>0</v>
      </c>
      <c r="AF11">
        <f>IFERROR(VLOOKUP(T11,[1]Masterdata!$B:$C,2,0),0)</f>
        <v>0</v>
      </c>
      <c r="AH11" s="64">
        <v>1.6223379629629633E-2</v>
      </c>
      <c r="AI11" s="65">
        <v>1.8795138888888889E-2</v>
      </c>
      <c r="AJ11" s="66">
        <f>AI11-AH11</f>
        <v>2.5717592592592563E-3</v>
      </c>
      <c r="AL11" s="64">
        <v>2.7865740740740743E-2</v>
      </c>
      <c r="AM11" s="65">
        <v>2.8487268518518519E-2</v>
      </c>
      <c r="AN11" s="66">
        <f>AM11-AL11</f>
        <v>6.215277777777764E-4</v>
      </c>
    </row>
    <row r="12" spans="1:40" x14ac:dyDescent="0.25">
      <c r="A12" s="45" t="s">
        <v>72</v>
      </c>
      <c r="B12" s="46">
        <v>2.9548611111111112E-3</v>
      </c>
      <c r="C12" s="46"/>
      <c r="D12" s="46">
        <v>6.5284722222222209E-4</v>
      </c>
      <c r="E12" s="47"/>
      <c r="F12" s="48">
        <f t="shared" si="0"/>
        <v>0.83774999999999999</v>
      </c>
      <c r="G12" s="48">
        <f t="shared" si="0"/>
        <v>1.1200000000000001</v>
      </c>
      <c r="H12" s="49"/>
      <c r="I12" s="50">
        <f t="shared" si="1"/>
        <v>1.3862435416666669E-3</v>
      </c>
      <c r="J12" s="51">
        <f t="shared" si="2"/>
        <v>1.2251069833333331E-3</v>
      </c>
      <c r="K12" s="62">
        <f t="shared" si="3"/>
        <v>2.6113505250000002E-3</v>
      </c>
      <c r="M12" s="53" t="s">
        <v>36</v>
      </c>
      <c r="N12" s="54" t="s">
        <v>30</v>
      </c>
      <c r="O12" s="54" t="s">
        <v>28</v>
      </c>
      <c r="P12" s="54" t="s">
        <v>29</v>
      </c>
      <c r="Q12" s="54"/>
      <c r="R12" s="54"/>
      <c r="S12" s="54"/>
      <c r="T12" s="54"/>
      <c r="U12" s="63" t="s">
        <v>32</v>
      </c>
      <c r="V12" s="57">
        <f t="shared" si="4"/>
        <v>0.83774999999999999</v>
      </c>
      <c r="W12" s="58">
        <f>VLOOKUP(U12,[1]Masterdata!$E:$F,2,0)</f>
        <v>1.1200000000000001</v>
      </c>
      <c r="X12" s="3">
        <f t="shared" si="5"/>
        <v>4</v>
      </c>
      <c r="Y12">
        <f>IFERROR(VLOOKUP(M12,[1]Masterdata!$B:$C,2,0),0)</f>
        <v>0.81</v>
      </c>
      <c r="Z12">
        <f>IFERROR(VLOOKUP(N12,[1]Masterdata!$B:$C,2,0),0)</f>
        <v>0.85</v>
      </c>
      <c r="AA12">
        <f>IFERROR(VLOOKUP(O12,[1]Masterdata!$B:$C,2,0),0)</f>
        <v>0.83</v>
      </c>
      <c r="AB12">
        <f>IFERROR(VLOOKUP(P12,[1]Masterdata!$B:$C,2,0),0)</f>
        <v>0.86099999999999999</v>
      </c>
      <c r="AC12">
        <f>IFERROR(VLOOKUP(Q12,[1]Masterdata!$B:$C,2,0),0)</f>
        <v>0</v>
      </c>
      <c r="AD12">
        <f>IFERROR(VLOOKUP(R12,[1]Masterdata!$B:$C,2,0),0)</f>
        <v>0</v>
      </c>
      <c r="AE12">
        <f>IFERROR(VLOOKUP(S12,[1]Masterdata!$B:$C,2,0),0)</f>
        <v>0</v>
      </c>
      <c r="AF12">
        <f>IFERROR(VLOOKUP(T12,[1]Masterdata!$B:$C,2,0),0)</f>
        <v>0</v>
      </c>
      <c r="AH12" s="64"/>
      <c r="AI12" s="65"/>
      <c r="AJ12" s="66">
        <f t="shared" si="6"/>
        <v>0</v>
      </c>
      <c r="AL12" s="64"/>
      <c r="AM12" s="65"/>
      <c r="AN12" s="66">
        <f t="shared" si="7"/>
        <v>0</v>
      </c>
    </row>
    <row r="13" spans="1:40" x14ac:dyDescent="0.25">
      <c r="A13" s="45" t="s">
        <v>73</v>
      </c>
      <c r="B13" s="46">
        <v>3.2615740740740734E-3</v>
      </c>
      <c r="C13" s="46"/>
      <c r="D13" s="46">
        <v>7.1069444444444435E-4</v>
      </c>
      <c r="F13" s="48">
        <f t="shared" si="0"/>
        <v>0.86099999999999999</v>
      </c>
      <c r="G13" s="48">
        <f t="shared" si="0"/>
        <v>1</v>
      </c>
      <c r="H13" s="49"/>
      <c r="I13" s="50">
        <f t="shared" si="1"/>
        <v>1.4041076388888885E-3</v>
      </c>
      <c r="J13" s="51">
        <f t="shared" si="2"/>
        <v>1.2238158333333332E-3</v>
      </c>
      <c r="K13" s="62">
        <f t="shared" si="3"/>
        <v>2.6279234722222217E-3</v>
      </c>
      <c r="M13" s="53" t="s">
        <v>29</v>
      </c>
      <c r="N13" s="54"/>
      <c r="O13" s="54"/>
      <c r="P13" s="54"/>
      <c r="Q13" s="54"/>
      <c r="R13" s="54"/>
      <c r="S13" s="54"/>
      <c r="T13" s="54"/>
      <c r="U13" s="63" t="s">
        <v>34</v>
      </c>
      <c r="V13" s="57">
        <f t="shared" si="4"/>
        <v>0.86099999999999999</v>
      </c>
      <c r="W13" s="58">
        <f>VLOOKUP(U13,[1]Masterdata!$E:$F,2,0)</f>
        <v>1</v>
      </c>
      <c r="X13" s="3">
        <f t="shared" si="5"/>
        <v>1</v>
      </c>
      <c r="Y13">
        <f>IFERROR(VLOOKUP(M13,[1]Masterdata!$B:$C,2,0),0)</f>
        <v>0.86099999999999999</v>
      </c>
      <c r="Z13">
        <f>IFERROR(VLOOKUP(N13,[1]Masterdata!$B:$C,2,0),0)</f>
        <v>0</v>
      </c>
      <c r="AA13">
        <f>IFERROR(VLOOKUP(O13,[1]Masterdata!$B:$C,2,0),0)</f>
        <v>0</v>
      </c>
      <c r="AB13">
        <f>IFERROR(VLOOKUP(P13,[1]Masterdata!$B:$C,2,0),0)</f>
        <v>0</v>
      </c>
      <c r="AC13">
        <f>IFERROR(VLOOKUP(Q13,[1]Masterdata!$B:$C,2,0),0)</f>
        <v>0</v>
      </c>
      <c r="AD13">
        <f>IFERROR(VLOOKUP(R13,[1]Masterdata!$B:$C,2,0),0)</f>
        <v>0</v>
      </c>
      <c r="AE13">
        <f>IFERROR(VLOOKUP(S13,[1]Masterdata!$B:$C,2,0),0)</f>
        <v>0</v>
      </c>
      <c r="AF13">
        <f>IFERROR(VLOOKUP(T13,[1]Masterdata!$B:$C,2,0),0)</f>
        <v>0</v>
      </c>
      <c r="AH13" s="64"/>
      <c r="AI13" s="65"/>
      <c r="AJ13" s="66">
        <f t="shared" si="6"/>
        <v>0</v>
      </c>
      <c r="AL13" s="64"/>
      <c r="AM13" s="65"/>
      <c r="AN13" s="66">
        <f t="shared" si="7"/>
        <v>0</v>
      </c>
    </row>
    <row r="14" spans="1:40" x14ac:dyDescent="0.25">
      <c r="A14" s="45" t="s">
        <v>74</v>
      </c>
      <c r="B14" s="46">
        <v>2.6469907407407414E-3</v>
      </c>
      <c r="C14" s="46"/>
      <c r="D14" s="46">
        <v>6.1921296296296377E-4</v>
      </c>
      <c r="E14" s="47"/>
      <c r="F14" s="48">
        <f t="shared" si="0"/>
        <v>0.96249999999999991</v>
      </c>
      <c r="G14" s="48">
        <f t="shared" si="0"/>
        <v>1.0825</v>
      </c>
      <c r="H14" s="49"/>
      <c r="I14" s="50">
        <f t="shared" si="1"/>
        <v>1.378958098234954E-3</v>
      </c>
      <c r="J14" s="51">
        <f t="shared" si="2"/>
        <v>1.2903237123842609E-3</v>
      </c>
      <c r="K14" s="62">
        <f t="shared" si="3"/>
        <v>2.6692818106192149E-3</v>
      </c>
      <c r="M14" s="53" t="s">
        <v>75</v>
      </c>
      <c r="N14" s="54" t="s">
        <v>46</v>
      </c>
      <c r="O14" s="54"/>
      <c r="P14" s="54"/>
      <c r="Q14" s="54"/>
      <c r="R14" s="54"/>
      <c r="S14" s="54"/>
      <c r="T14" s="54"/>
      <c r="U14" s="63" t="s">
        <v>40</v>
      </c>
      <c r="V14" s="57">
        <f t="shared" si="4"/>
        <v>0.96249999999999991</v>
      </c>
      <c r="W14" s="58">
        <f>VLOOKUP(U14,[1]Masterdata!$E:$F,2,0)</f>
        <v>1.0825</v>
      </c>
      <c r="X14" s="3">
        <f t="shared" si="5"/>
        <v>2</v>
      </c>
      <c r="Y14">
        <f>IFERROR(VLOOKUP(M14,[1]Masterdata!$B:$C,2,0),0)</f>
        <v>0.96799999999999997</v>
      </c>
      <c r="Z14">
        <f>IFERROR(VLOOKUP(N14,[1]Masterdata!$B:$C,2,0),0)</f>
        <v>0.95699999999999996</v>
      </c>
      <c r="AA14">
        <f>IFERROR(VLOOKUP(O14,[1]Masterdata!$B:$C,2,0),0)</f>
        <v>0</v>
      </c>
      <c r="AB14">
        <f>IFERROR(VLOOKUP(P14,[1]Masterdata!$B:$C,2,0),0)</f>
        <v>0</v>
      </c>
      <c r="AC14">
        <f>IFERROR(VLOOKUP(Q14,[1]Masterdata!$B:$C,2,0),0)</f>
        <v>0</v>
      </c>
      <c r="AD14">
        <f>IFERROR(VLOOKUP(R14,[1]Masterdata!$B:$C,2,0),0)</f>
        <v>0</v>
      </c>
      <c r="AE14">
        <f>IFERROR(VLOOKUP(S14,[1]Masterdata!$B:$C,2,0),0)</f>
        <v>0</v>
      </c>
      <c r="AF14">
        <f>IFERROR(VLOOKUP(T14,[1]Masterdata!$B:$C,2,0),0)</f>
        <v>0</v>
      </c>
      <c r="AH14" s="64">
        <v>1.647685185185185E-2</v>
      </c>
      <c r="AI14" s="65">
        <v>1.9123842592592592E-2</v>
      </c>
      <c r="AJ14" s="66">
        <f t="shared" si="6"/>
        <v>2.6469907407407414E-3</v>
      </c>
      <c r="AL14" s="64">
        <v>2.8184027777777777E-2</v>
      </c>
      <c r="AM14" s="65">
        <v>2.880324074074074E-2</v>
      </c>
      <c r="AN14" s="66">
        <f t="shared" si="7"/>
        <v>6.1921296296296377E-4</v>
      </c>
    </row>
    <row r="15" spans="1:40" x14ac:dyDescent="0.25">
      <c r="A15" s="45" t="s">
        <v>76</v>
      </c>
      <c r="B15" s="46">
        <v>3.0324074074074073E-3</v>
      </c>
      <c r="C15" s="46"/>
      <c r="D15" s="46">
        <v>7.2453703703703395E-4</v>
      </c>
      <c r="F15" s="48">
        <f t="shared" si="0"/>
        <v>0.91800000000000004</v>
      </c>
      <c r="G15" s="48">
        <f t="shared" si="0"/>
        <v>1</v>
      </c>
      <c r="H15" s="49"/>
      <c r="I15" s="50">
        <f t="shared" si="1"/>
        <v>1.3918750000000001E-3</v>
      </c>
      <c r="J15" s="51">
        <f t="shared" si="2"/>
        <v>1.3302499999999944E-3</v>
      </c>
      <c r="K15" s="62">
        <f t="shared" si="3"/>
        <v>2.7221249999999945E-3</v>
      </c>
      <c r="M15" s="53" t="s">
        <v>38</v>
      </c>
      <c r="N15" s="54"/>
      <c r="O15" s="54"/>
      <c r="P15" s="54"/>
      <c r="Q15" s="54"/>
      <c r="R15" s="54"/>
      <c r="S15" s="54"/>
      <c r="T15" s="54"/>
      <c r="U15" s="63" t="s">
        <v>34</v>
      </c>
      <c r="V15" s="57">
        <f t="shared" si="4"/>
        <v>0.91800000000000004</v>
      </c>
      <c r="W15" s="58">
        <f>VLOOKUP(U15,[1]Masterdata!$E:$F,2,0)</f>
        <v>1</v>
      </c>
      <c r="X15" s="3">
        <f t="shared" si="5"/>
        <v>1</v>
      </c>
      <c r="Y15">
        <f>IFERROR(VLOOKUP(M15,[1]Masterdata!$B:$C,2,0),0)</f>
        <v>0.91800000000000004</v>
      </c>
      <c r="Z15">
        <f>IFERROR(VLOOKUP(N15,[1]Masterdata!$B:$C,2,0),0)</f>
        <v>0</v>
      </c>
      <c r="AA15">
        <f>IFERROR(VLOOKUP(O15,[1]Masterdata!$B:$C,2,0),0)</f>
        <v>0</v>
      </c>
      <c r="AB15">
        <f>IFERROR(VLOOKUP(P15,[1]Masterdata!$B:$C,2,0),0)</f>
        <v>0</v>
      </c>
      <c r="AC15">
        <f>IFERROR(VLOOKUP(Q15,[1]Masterdata!$B:$C,2,0),0)</f>
        <v>0</v>
      </c>
      <c r="AD15">
        <f>IFERROR(VLOOKUP(R15,[1]Masterdata!$B:$C,2,0),0)</f>
        <v>0</v>
      </c>
      <c r="AE15">
        <f>IFERROR(VLOOKUP(S15,[1]Masterdata!$B:$C,2,0),0)</f>
        <v>0</v>
      </c>
      <c r="AF15">
        <f>IFERROR(VLOOKUP(T15,[1]Masterdata!$B:$C,2,0),0)</f>
        <v>0</v>
      </c>
      <c r="AH15" s="64">
        <v>1.6844907407407409E-2</v>
      </c>
      <c r="AI15" s="65">
        <v>1.9877314814814816E-2</v>
      </c>
      <c r="AJ15" s="66">
        <f t="shared" si="6"/>
        <v>3.0324074074074073E-3</v>
      </c>
      <c r="AL15" s="64">
        <v>2.8449074074074075E-2</v>
      </c>
      <c r="AM15" s="65">
        <v>2.9173611111111108E-2</v>
      </c>
      <c r="AN15" s="66">
        <f t="shared" si="7"/>
        <v>7.2453703703703395E-4</v>
      </c>
    </row>
    <row r="16" spans="1:40" x14ac:dyDescent="0.25">
      <c r="A16" s="45" t="s">
        <v>77</v>
      </c>
      <c r="B16" s="46">
        <v>3.3032407407407437E-3</v>
      </c>
      <c r="C16" s="46"/>
      <c r="D16" s="46">
        <v>8.0902777777777657E-4</v>
      </c>
      <c r="F16" s="48">
        <f t="shared" si="0"/>
        <v>0.85</v>
      </c>
      <c r="G16" s="48">
        <f t="shared" si="0"/>
        <v>1</v>
      </c>
      <c r="H16" s="49"/>
      <c r="I16" s="50">
        <f t="shared" si="1"/>
        <v>1.4038773148148161E-3</v>
      </c>
      <c r="J16" s="51">
        <f t="shared" si="2"/>
        <v>1.3753472222222201E-3</v>
      </c>
      <c r="K16" s="62">
        <f t="shared" si="3"/>
        <v>2.7792245370370362E-3</v>
      </c>
      <c r="M16" s="53" t="s">
        <v>30</v>
      </c>
      <c r="N16" s="54"/>
      <c r="O16" s="54"/>
      <c r="P16" s="54"/>
      <c r="Q16" s="54"/>
      <c r="R16" s="54"/>
      <c r="S16" s="54"/>
      <c r="T16" s="54"/>
      <c r="U16" s="63" t="s">
        <v>34</v>
      </c>
      <c r="V16" s="57">
        <f t="shared" si="4"/>
        <v>0.85</v>
      </c>
      <c r="W16" s="58">
        <f>VLOOKUP(U16,[1]Masterdata!$E:$F,2,0)</f>
        <v>1</v>
      </c>
      <c r="X16" s="3">
        <f t="shared" si="5"/>
        <v>1</v>
      </c>
      <c r="Y16">
        <f>IFERROR(VLOOKUP(M16,[1]Masterdata!$B:$C,2,0),0)</f>
        <v>0.85</v>
      </c>
      <c r="Z16">
        <f>IFERROR(VLOOKUP(N16,[1]Masterdata!$B:$C,2,0),0)</f>
        <v>0</v>
      </c>
      <c r="AA16">
        <f>IFERROR(VLOOKUP(O16,[1]Masterdata!$B:$C,2,0),0)</f>
        <v>0</v>
      </c>
      <c r="AB16">
        <f>IFERROR(VLOOKUP(P16,[1]Masterdata!$B:$C,2,0),0)</f>
        <v>0</v>
      </c>
      <c r="AC16">
        <f>IFERROR(VLOOKUP(Q16,[1]Masterdata!$B:$C,2,0),0)</f>
        <v>0</v>
      </c>
      <c r="AD16">
        <f>IFERROR(VLOOKUP(R16,[1]Masterdata!$B:$C,2,0),0)</f>
        <v>0</v>
      </c>
      <c r="AE16">
        <f>IFERROR(VLOOKUP(S16,[1]Masterdata!$B:$C,2,0),0)</f>
        <v>0</v>
      </c>
      <c r="AF16">
        <f>IFERROR(VLOOKUP(T16,[1]Masterdata!$B:$C,2,0),0)</f>
        <v>0</v>
      </c>
      <c r="AH16" s="64">
        <v>1.5128472222222222E-2</v>
      </c>
      <c r="AI16" s="65">
        <v>1.8431712962962966E-2</v>
      </c>
      <c r="AJ16" s="66">
        <f t="shared" si="6"/>
        <v>3.3032407407407437E-3</v>
      </c>
      <c r="AL16" s="64">
        <v>2.71875E-2</v>
      </c>
      <c r="AM16" s="65">
        <v>2.7996527777777776E-2</v>
      </c>
      <c r="AN16" s="66">
        <f t="shared" si="7"/>
        <v>8.0902777777777657E-4</v>
      </c>
    </row>
    <row r="17" spans="1:40" x14ac:dyDescent="0.25">
      <c r="A17" s="45" t="s">
        <v>78</v>
      </c>
      <c r="B17" s="46">
        <v>2.9085648148148117E-3</v>
      </c>
      <c r="C17" s="46"/>
      <c r="D17" s="46">
        <v>6.9907407407407418E-4</v>
      </c>
      <c r="F17" s="48">
        <f t="shared" si="0"/>
        <v>0.91725000000000001</v>
      </c>
      <c r="G17" s="48">
        <f t="shared" si="0"/>
        <v>1.1200000000000001</v>
      </c>
      <c r="H17" s="49"/>
      <c r="I17" s="50">
        <f t="shared" si="1"/>
        <v>1.4940134027777764E-3</v>
      </c>
      <c r="J17" s="51">
        <f t="shared" si="2"/>
        <v>1.4363455555555561E-3</v>
      </c>
      <c r="K17" s="62">
        <f t="shared" si="3"/>
        <v>2.9303589583333325E-3</v>
      </c>
      <c r="M17" s="53" t="s">
        <v>39</v>
      </c>
      <c r="N17" s="54" t="s">
        <v>39</v>
      </c>
      <c r="O17" s="54" t="s">
        <v>29</v>
      </c>
      <c r="P17" s="54" t="s">
        <v>38</v>
      </c>
      <c r="Q17" s="54"/>
      <c r="R17" s="54"/>
      <c r="S17" s="54"/>
      <c r="T17" s="54"/>
      <c r="U17" s="63" t="s">
        <v>32</v>
      </c>
      <c r="V17" s="57">
        <f t="shared" si="4"/>
        <v>0.91725000000000001</v>
      </c>
      <c r="W17" s="58">
        <f>VLOOKUP(U17,[1]Masterdata!$E:$F,2,0)</f>
        <v>1.1200000000000001</v>
      </c>
      <c r="X17" s="3">
        <f t="shared" si="5"/>
        <v>4</v>
      </c>
      <c r="Y17">
        <f>IFERROR(VLOOKUP(M17,[1]Masterdata!$B:$C,2,0),0)</f>
        <v>0.94499999999999995</v>
      </c>
      <c r="Z17">
        <f>IFERROR(VLOOKUP(N17,[1]Masterdata!$B:$C,2,0),0)</f>
        <v>0.94499999999999995</v>
      </c>
      <c r="AA17">
        <f>IFERROR(VLOOKUP(O17,[1]Masterdata!$B:$C,2,0),0)</f>
        <v>0.86099999999999999</v>
      </c>
      <c r="AB17">
        <f>IFERROR(VLOOKUP(P17,[1]Masterdata!$B:$C,2,0),0)</f>
        <v>0.91800000000000004</v>
      </c>
      <c r="AC17">
        <f>IFERROR(VLOOKUP(Q17,[1]Masterdata!$B:$C,2,0),0)</f>
        <v>0</v>
      </c>
      <c r="AD17">
        <f>IFERROR(VLOOKUP(R17,[1]Masterdata!$B:$C,2,0),0)</f>
        <v>0</v>
      </c>
      <c r="AE17">
        <f>IFERROR(VLOOKUP(S17,[1]Masterdata!$B:$C,2,0),0)</f>
        <v>0</v>
      </c>
      <c r="AF17">
        <f>IFERROR(VLOOKUP(T17,[1]Masterdata!$B:$C,2,0),0)</f>
        <v>0</v>
      </c>
      <c r="AH17" s="64">
        <v>1.7486111111111112E-2</v>
      </c>
      <c r="AI17" s="65">
        <v>2.0394675925925924E-2</v>
      </c>
      <c r="AJ17" s="66">
        <f t="shared" si="6"/>
        <v>2.9085648148148117E-3</v>
      </c>
      <c r="AL17" s="64">
        <v>2.7555555555555555E-2</v>
      </c>
      <c r="AM17" s="65">
        <v>2.825462962962963E-2</v>
      </c>
      <c r="AN17" s="66">
        <f t="shared" si="7"/>
        <v>6.9907407407407418E-4</v>
      </c>
    </row>
    <row r="18" spans="1:40" x14ac:dyDescent="0.25">
      <c r="A18" s="45" t="s">
        <v>79</v>
      </c>
      <c r="B18" s="46">
        <v>3.0335648148148119E-3</v>
      </c>
      <c r="C18" s="46"/>
      <c r="D18" s="46">
        <v>7.1990740740740522E-4</v>
      </c>
      <c r="F18" s="48">
        <f>V18</f>
        <v>0.90449999999999997</v>
      </c>
      <c r="G18" s="48">
        <f>W18</f>
        <v>1.1200000000000001</v>
      </c>
      <c r="H18" s="49"/>
      <c r="I18" s="50">
        <f>IFERROR((500/$B$8*B18+500/$C$8*C18)*F18*G18,"")</f>
        <v>1.5365612499999987E-3</v>
      </c>
      <c r="J18" s="51">
        <f>IFERROR(500/$D$8*D18*F18*G18,"")</f>
        <v>1.4585899999999957E-3</v>
      </c>
      <c r="K18" s="62">
        <f>SUM(I18:J18)</f>
        <v>2.9951512499999944E-3</v>
      </c>
      <c r="M18" s="53" t="s">
        <v>42</v>
      </c>
      <c r="N18" s="54" t="s">
        <v>44</v>
      </c>
      <c r="O18" s="54" t="s">
        <v>38</v>
      </c>
      <c r="P18" s="54" t="s">
        <v>39</v>
      </c>
      <c r="Q18" s="54"/>
      <c r="R18" s="54"/>
      <c r="S18" s="54"/>
      <c r="T18" s="54"/>
      <c r="U18" s="63" t="s">
        <v>32</v>
      </c>
      <c r="V18" s="57">
        <f>SUM(Y18:AF18)/X18</f>
        <v>0.90449999999999997</v>
      </c>
      <c r="W18" s="58">
        <f>VLOOKUP(U18,[1]Masterdata!$E:$F,2,0)</f>
        <v>1.1200000000000001</v>
      </c>
      <c r="X18" s="3">
        <f>COUNTA(M18:T18)</f>
        <v>4</v>
      </c>
      <c r="Y18">
        <f>IFERROR(VLOOKUP(M18,[1]Masterdata!$B:$C,2,0),0)</f>
        <v>0.86399999999999999</v>
      </c>
      <c r="Z18">
        <f>IFERROR(VLOOKUP(N18,[1]Masterdata!$B:$C,2,0),0)</f>
        <v>0.89100000000000001</v>
      </c>
      <c r="AA18">
        <f>IFERROR(VLOOKUP(O18,[1]Masterdata!$B:$C,2,0),0)</f>
        <v>0.91800000000000004</v>
      </c>
      <c r="AB18">
        <f>IFERROR(VLOOKUP(P18,[1]Masterdata!$B:$C,2,0),0)</f>
        <v>0.94499999999999995</v>
      </c>
      <c r="AC18">
        <f>IFERROR(VLOOKUP(Q18,[1]Masterdata!$B:$C,2,0),0)</f>
        <v>0</v>
      </c>
      <c r="AD18">
        <f>IFERROR(VLOOKUP(R18,[1]Masterdata!$B:$C,2,0),0)</f>
        <v>0</v>
      </c>
      <c r="AE18">
        <f>IFERROR(VLOOKUP(S18,[1]Masterdata!$B:$C,2,0),0)</f>
        <v>0</v>
      </c>
      <c r="AF18">
        <f>IFERROR(VLOOKUP(T18,[1]Masterdata!$B:$C,2,0),0)</f>
        <v>0</v>
      </c>
      <c r="AH18" s="64">
        <v>2.0626157407407409E-2</v>
      </c>
      <c r="AI18" s="65">
        <v>2.3659722222222221E-2</v>
      </c>
      <c r="AJ18" s="66">
        <f>AI18-AH18</f>
        <v>3.0335648148148119E-3</v>
      </c>
      <c r="AL18" s="64">
        <v>2.9533564814814815E-2</v>
      </c>
      <c r="AM18" s="65">
        <v>3.025347222222222E-2</v>
      </c>
      <c r="AN18" s="66">
        <f>AM18-AL18</f>
        <v>7.1990740740740522E-4</v>
      </c>
    </row>
    <row r="19" spans="1:40" x14ac:dyDescent="0.25">
      <c r="A19" s="45" t="s">
        <v>80</v>
      </c>
      <c r="B19" s="46">
        <v>3.3402777777777753E-3</v>
      </c>
      <c r="C19" s="46"/>
      <c r="D19" s="46">
        <v>7.9282407407407079E-4</v>
      </c>
      <c r="F19" s="48">
        <f t="shared" si="0"/>
        <v>0.85549999999999993</v>
      </c>
      <c r="G19" s="48">
        <f t="shared" si="0"/>
        <v>1.0825</v>
      </c>
      <c r="H19" s="49"/>
      <c r="I19" s="50">
        <f t="shared" si="1"/>
        <v>1.5466801345486098E-3</v>
      </c>
      <c r="J19" s="51">
        <f t="shared" si="2"/>
        <v>1.4684350549768457E-3</v>
      </c>
      <c r="K19" s="62">
        <f t="shared" si="3"/>
        <v>3.0151151895254557E-3</v>
      </c>
      <c r="M19" s="53" t="s">
        <v>29</v>
      </c>
      <c r="N19" s="54" t="s">
        <v>30</v>
      </c>
      <c r="O19" s="54"/>
      <c r="P19" s="54"/>
      <c r="Q19" s="54"/>
      <c r="R19" s="54"/>
      <c r="S19" s="54"/>
      <c r="T19" s="54"/>
      <c r="U19" s="63" t="s">
        <v>40</v>
      </c>
      <c r="V19" s="57">
        <f t="shared" si="4"/>
        <v>0.85549999999999993</v>
      </c>
      <c r="W19" s="58">
        <f>VLOOKUP(U19,[1]Masterdata!$E:$F,2,0)</f>
        <v>1.0825</v>
      </c>
      <c r="X19" s="3">
        <f t="shared" si="5"/>
        <v>2</v>
      </c>
      <c r="Y19">
        <f>IFERROR(VLOOKUP(M19,[1]Masterdata!$B:$C,2,0),0)</f>
        <v>0.86099999999999999</v>
      </c>
      <c r="Z19">
        <f>IFERROR(VLOOKUP(N19,[1]Masterdata!$B:$C,2,0),0)</f>
        <v>0.85</v>
      </c>
      <c r="AA19">
        <f>IFERROR(VLOOKUP(O19,[1]Masterdata!$B:$C,2,0),0)</f>
        <v>0</v>
      </c>
      <c r="AB19">
        <f>IFERROR(VLOOKUP(P19,[1]Masterdata!$B:$C,2,0),0)</f>
        <v>0</v>
      </c>
      <c r="AC19">
        <f>IFERROR(VLOOKUP(Q19,[1]Masterdata!$B:$C,2,0),0)</f>
        <v>0</v>
      </c>
      <c r="AD19">
        <f>IFERROR(VLOOKUP(R19,[1]Masterdata!$B:$C,2,0),0)</f>
        <v>0</v>
      </c>
      <c r="AE19">
        <f>IFERROR(VLOOKUP(S19,[1]Masterdata!$B:$C,2,0),0)</f>
        <v>0</v>
      </c>
      <c r="AF19">
        <f>IFERROR(VLOOKUP(T19,[1]Masterdata!$B:$C,2,0),0)</f>
        <v>0</v>
      </c>
      <c r="AH19" s="64">
        <v>1.5714120370370371E-2</v>
      </c>
      <c r="AI19" s="65">
        <v>1.9054398148148147E-2</v>
      </c>
      <c r="AJ19" s="66">
        <f t="shared" si="6"/>
        <v>3.3402777777777753E-3</v>
      </c>
      <c r="AL19" s="64">
        <v>2.8802083333333336E-2</v>
      </c>
      <c r="AM19" s="65">
        <v>2.9594907407407407E-2</v>
      </c>
      <c r="AN19" s="66">
        <f t="shared" si="7"/>
        <v>7.9282407407407079E-4</v>
      </c>
    </row>
    <row r="20" spans="1:40" x14ac:dyDescent="0.25">
      <c r="A20" s="45" t="s">
        <v>81</v>
      </c>
      <c r="B20" s="46">
        <v>3.5034722222222238E-3</v>
      </c>
      <c r="C20" s="46"/>
      <c r="D20" s="46">
        <v>8.495370370370306E-4</v>
      </c>
      <c r="F20" s="48">
        <f t="shared" si="0"/>
        <v>0.91074999999999995</v>
      </c>
      <c r="G20" s="48">
        <f t="shared" si="0"/>
        <v>1</v>
      </c>
      <c r="H20" s="49"/>
      <c r="I20" s="50">
        <f t="shared" si="1"/>
        <v>1.595393663194445E-3</v>
      </c>
      <c r="J20" s="51">
        <f t="shared" si="2"/>
        <v>1.5474317129629512E-3</v>
      </c>
      <c r="K20" s="62">
        <f t="shared" si="3"/>
        <v>3.1428253761573962E-3</v>
      </c>
      <c r="M20" s="53" t="s">
        <v>44</v>
      </c>
      <c r="N20" s="54" t="s">
        <v>39</v>
      </c>
      <c r="O20" s="54" t="s">
        <v>46</v>
      </c>
      <c r="P20" s="54" t="s">
        <v>30</v>
      </c>
      <c r="Q20" s="54"/>
      <c r="R20" s="54"/>
      <c r="S20" s="54"/>
      <c r="T20" s="54"/>
      <c r="U20" s="63" t="s">
        <v>82</v>
      </c>
      <c r="V20" s="57">
        <f t="shared" si="4"/>
        <v>0.91074999999999995</v>
      </c>
      <c r="W20" s="58">
        <f>VLOOKUP(U20,[1]Masterdata!$E:$F,2,0)</f>
        <v>1</v>
      </c>
      <c r="X20" s="3">
        <f t="shared" si="5"/>
        <v>4</v>
      </c>
      <c r="Y20">
        <f>IFERROR(VLOOKUP(M20,[1]Masterdata!$B:$C,2,0),0)</f>
        <v>0.89100000000000001</v>
      </c>
      <c r="Z20">
        <f>IFERROR(VLOOKUP(N20,[1]Masterdata!$B:$C,2,0),0)</f>
        <v>0.94499999999999995</v>
      </c>
      <c r="AA20">
        <f>IFERROR(VLOOKUP(O20,[1]Masterdata!$B:$C,2,0),0)</f>
        <v>0.95699999999999996</v>
      </c>
      <c r="AB20">
        <f>IFERROR(VLOOKUP(P20,[1]Masterdata!$B:$C,2,0),0)</f>
        <v>0.85</v>
      </c>
      <c r="AC20">
        <f>IFERROR(VLOOKUP(Q20,[1]Masterdata!$B:$C,2,0),0)</f>
        <v>0</v>
      </c>
      <c r="AD20">
        <f>IFERROR(VLOOKUP(R20,[1]Masterdata!$B:$C,2,0),0)</f>
        <v>0</v>
      </c>
      <c r="AE20">
        <f>IFERROR(VLOOKUP(S20,[1]Masterdata!$B:$C,2,0),0)</f>
        <v>0</v>
      </c>
      <c r="AF20">
        <f>IFERROR(VLOOKUP(T20,[1]Masterdata!$B:$C,2,0),0)</f>
        <v>0</v>
      </c>
      <c r="AH20" s="64">
        <v>1.7895833333333333E-2</v>
      </c>
      <c r="AI20" s="65">
        <v>2.1399305555555557E-2</v>
      </c>
      <c r="AJ20" s="66">
        <f t="shared" si="6"/>
        <v>3.5034722222222238E-3</v>
      </c>
      <c r="AL20" s="64">
        <v>3.0189814814814819E-2</v>
      </c>
      <c r="AM20" s="65">
        <v>3.1039351851851849E-2</v>
      </c>
      <c r="AN20" s="66">
        <f t="shared" si="7"/>
        <v>8.495370370370306E-4</v>
      </c>
    </row>
    <row r="21" spans="1:40" x14ac:dyDescent="0.25">
      <c r="A21" s="45" t="s">
        <v>83</v>
      </c>
      <c r="B21" s="46">
        <v>4.5752314814814787E-3</v>
      </c>
      <c r="C21" s="46"/>
      <c r="D21" s="46">
        <v>0</v>
      </c>
      <c r="F21" s="48">
        <f t="shared" si="0"/>
        <v>0.81499999999999995</v>
      </c>
      <c r="G21" s="48">
        <f t="shared" si="0"/>
        <v>0.92500000000000004</v>
      </c>
      <c r="H21" s="49"/>
      <c r="I21" s="50">
        <f t="shared" si="1"/>
        <v>1.724576316550925E-3</v>
      </c>
      <c r="J21" s="51">
        <f t="shared" si="2"/>
        <v>0</v>
      </c>
      <c r="K21" s="52">
        <f t="shared" si="3"/>
        <v>1.724576316550925E-3</v>
      </c>
      <c r="M21" s="68" t="s">
        <v>49</v>
      </c>
      <c r="N21" s="55" t="s">
        <v>70</v>
      </c>
      <c r="O21" s="55"/>
      <c r="P21" s="55"/>
      <c r="Q21" s="55"/>
      <c r="R21" s="55"/>
      <c r="S21" s="55"/>
      <c r="T21" s="55"/>
      <c r="U21" s="63" t="s">
        <v>50</v>
      </c>
      <c r="V21" s="57">
        <f t="shared" si="4"/>
        <v>0.81499999999999995</v>
      </c>
      <c r="W21" s="58">
        <f>VLOOKUP(U21,[1]Masterdata!$E:$F,2,0)</f>
        <v>0.92500000000000004</v>
      </c>
      <c r="X21" s="3">
        <f t="shared" si="5"/>
        <v>2</v>
      </c>
      <c r="Y21">
        <f>IFERROR(VLOOKUP(M21,[1]Masterdata!$B:$C,2,0),0)</f>
        <v>0.84</v>
      </c>
      <c r="Z21">
        <f>IFERROR(VLOOKUP(N21,[1]Masterdata!$B:$C,2,0),0)</f>
        <v>0.79</v>
      </c>
      <c r="AA21">
        <f>IFERROR(VLOOKUP(O21,[1]Masterdata!$B:$C,2,0),0)</f>
        <v>0</v>
      </c>
      <c r="AB21">
        <f>IFERROR(VLOOKUP(P21,[1]Masterdata!$B:$C,2,0),0)</f>
        <v>0</v>
      </c>
      <c r="AC21">
        <f>IFERROR(VLOOKUP(Q21,[1]Masterdata!$B:$C,2,0),0)</f>
        <v>0</v>
      </c>
      <c r="AD21">
        <f>IFERROR(VLOOKUP(R21,[1]Masterdata!$B:$C,2,0),0)</f>
        <v>0</v>
      </c>
      <c r="AE21">
        <f>IFERROR(VLOOKUP(S21,[1]Masterdata!$B:$C,2,0),0)</f>
        <v>0</v>
      </c>
      <c r="AF21">
        <f>IFERROR(VLOOKUP(T21,[1]Masterdata!$B:$C,2,0),0)</f>
        <v>0</v>
      </c>
      <c r="AH21" s="64">
        <v>1.8136574074074072E-2</v>
      </c>
      <c r="AI21" s="65">
        <v>2.2711805555555551E-2</v>
      </c>
      <c r="AJ21" s="66">
        <f t="shared" si="6"/>
        <v>4.5752314814814787E-3</v>
      </c>
      <c r="AL21" s="64"/>
      <c r="AM21" s="65"/>
      <c r="AN21" s="66">
        <f t="shared" si="7"/>
        <v>0</v>
      </c>
    </row>
    <row r="22" spans="1:40" hidden="1" outlineLevel="1" x14ac:dyDescent="0.25">
      <c r="A22" s="45" t="s">
        <v>51</v>
      </c>
      <c r="B22" s="46"/>
      <c r="C22" s="46"/>
      <c r="D22" s="46"/>
      <c r="F22" s="48" t="e">
        <f t="shared" si="0"/>
        <v>#DIV/0!</v>
      </c>
      <c r="G22" s="48" t="e">
        <f t="shared" si="0"/>
        <v>#N/A</v>
      </c>
      <c r="H22" s="49"/>
      <c r="I22" s="50" t="str">
        <f t="shared" si="1"/>
        <v/>
      </c>
      <c r="J22" s="51" t="str">
        <f t="shared" si="2"/>
        <v/>
      </c>
      <c r="K22" s="62">
        <f t="shared" si="3"/>
        <v>0</v>
      </c>
      <c r="M22" s="53"/>
      <c r="N22" s="54"/>
      <c r="O22" s="54"/>
      <c r="P22" s="54"/>
      <c r="Q22" s="54"/>
      <c r="R22" s="54"/>
      <c r="S22" s="54"/>
      <c r="T22" s="54"/>
      <c r="U22" s="63"/>
      <c r="V22" s="57" t="e">
        <f t="shared" si="4"/>
        <v>#DIV/0!</v>
      </c>
      <c r="W22" s="58" t="e">
        <f>VLOOKUP(U22,[1]Masterdata!$E:$F,2,0)</f>
        <v>#N/A</v>
      </c>
      <c r="X22" s="3">
        <f t="shared" si="5"/>
        <v>0</v>
      </c>
      <c r="Y22">
        <f>IFERROR(VLOOKUP(M22,[1]Masterdata!$B:$C,2,0),0)</f>
        <v>0</v>
      </c>
      <c r="Z22">
        <f>IFERROR(VLOOKUP(N22,[1]Masterdata!$B:$C,2,0),0)</f>
        <v>0</v>
      </c>
      <c r="AA22">
        <f>IFERROR(VLOOKUP(O22,[1]Masterdata!$B:$C,2,0),0)</f>
        <v>0</v>
      </c>
      <c r="AB22">
        <f>IFERROR(VLOOKUP(P22,[1]Masterdata!$B:$C,2,0),0)</f>
        <v>0</v>
      </c>
      <c r="AC22">
        <f>IFERROR(VLOOKUP(Q22,[1]Masterdata!$B:$C,2,0),0)</f>
        <v>0</v>
      </c>
      <c r="AD22">
        <f>IFERROR(VLOOKUP(R22,[1]Masterdata!$B:$C,2,0),0)</f>
        <v>0</v>
      </c>
      <c r="AE22">
        <f>IFERROR(VLOOKUP(S22,[1]Masterdata!$B:$C,2,0),0)</f>
        <v>0</v>
      </c>
      <c r="AF22">
        <f>IFERROR(VLOOKUP(T22,[1]Masterdata!$B:$C,2,0),0)</f>
        <v>0</v>
      </c>
      <c r="AH22" s="64"/>
      <c r="AI22" s="65"/>
      <c r="AJ22" s="66">
        <f t="shared" si="6"/>
        <v>0</v>
      </c>
      <c r="AL22" s="64"/>
      <c r="AM22" s="65"/>
      <c r="AN22" s="66">
        <f t="shared" si="7"/>
        <v>0</v>
      </c>
    </row>
    <row r="23" spans="1:40" hidden="1" outlineLevel="1" x14ac:dyDescent="0.25">
      <c r="A23" s="45" t="s">
        <v>52</v>
      </c>
      <c r="B23" s="46"/>
      <c r="C23" s="46"/>
      <c r="D23" s="46"/>
      <c r="F23" s="48" t="e">
        <f t="shared" si="0"/>
        <v>#DIV/0!</v>
      </c>
      <c r="G23" s="48" t="e">
        <f t="shared" si="0"/>
        <v>#N/A</v>
      </c>
      <c r="H23" s="49"/>
      <c r="I23" s="50" t="str">
        <f t="shared" si="1"/>
        <v/>
      </c>
      <c r="J23" s="51" t="str">
        <f t="shared" si="2"/>
        <v/>
      </c>
      <c r="K23" s="62">
        <f t="shared" si="3"/>
        <v>0</v>
      </c>
      <c r="M23" s="53"/>
      <c r="N23" s="54"/>
      <c r="O23" s="54"/>
      <c r="P23" s="54"/>
      <c r="Q23" s="54"/>
      <c r="R23" s="54"/>
      <c r="S23" s="54"/>
      <c r="T23" s="54"/>
      <c r="U23" s="63"/>
      <c r="V23" s="57" t="e">
        <f t="shared" si="4"/>
        <v>#DIV/0!</v>
      </c>
      <c r="W23" s="58" t="e">
        <f>VLOOKUP(U23,[1]Masterdata!$E:$F,2,0)</f>
        <v>#N/A</v>
      </c>
      <c r="X23" s="3">
        <f t="shared" si="5"/>
        <v>0</v>
      </c>
      <c r="Y23">
        <f>IFERROR(VLOOKUP(M23,[1]Masterdata!$B:$C,2,0),0)</f>
        <v>0</v>
      </c>
      <c r="Z23">
        <f>IFERROR(VLOOKUP(N23,[1]Masterdata!$B:$C,2,0),0)</f>
        <v>0</v>
      </c>
      <c r="AA23">
        <f>IFERROR(VLOOKUP(O23,[1]Masterdata!$B:$C,2,0),0)</f>
        <v>0</v>
      </c>
      <c r="AB23">
        <f>IFERROR(VLOOKUP(P23,[1]Masterdata!$B:$C,2,0),0)</f>
        <v>0</v>
      </c>
      <c r="AC23">
        <f>IFERROR(VLOOKUP(Q23,[1]Masterdata!$B:$C,2,0),0)</f>
        <v>0</v>
      </c>
      <c r="AD23">
        <f>IFERROR(VLOOKUP(R23,[1]Masterdata!$B:$C,2,0),0)</f>
        <v>0</v>
      </c>
      <c r="AE23">
        <f>IFERROR(VLOOKUP(S23,[1]Masterdata!$B:$C,2,0),0)</f>
        <v>0</v>
      </c>
      <c r="AF23">
        <f>IFERROR(VLOOKUP(T23,[1]Masterdata!$B:$C,2,0),0)</f>
        <v>0</v>
      </c>
      <c r="AH23" s="64"/>
      <c r="AI23" s="65"/>
      <c r="AJ23" s="66">
        <f t="shared" si="6"/>
        <v>0</v>
      </c>
      <c r="AL23" s="64"/>
      <c r="AM23" s="65"/>
      <c r="AN23" s="66">
        <f t="shared" si="7"/>
        <v>0</v>
      </c>
    </row>
    <row r="24" spans="1:40" hidden="1" outlineLevel="1" x14ac:dyDescent="0.25">
      <c r="A24" s="45" t="s">
        <v>53</v>
      </c>
      <c r="B24" s="46"/>
      <c r="C24" s="46"/>
      <c r="D24" s="46"/>
      <c r="F24" s="48" t="e">
        <f t="shared" si="0"/>
        <v>#DIV/0!</v>
      </c>
      <c r="G24" s="48" t="e">
        <f t="shared" si="0"/>
        <v>#N/A</v>
      </c>
      <c r="H24" s="49"/>
      <c r="I24" s="50" t="str">
        <f t="shared" si="1"/>
        <v/>
      </c>
      <c r="J24" s="51" t="str">
        <f t="shared" si="2"/>
        <v/>
      </c>
      <c r="K24" s="62">
        <f t="shared" si="3"/>
        <v>0</v>
      </c>
      <c r="M24" s="53"/>
      <c r="N24" s="54"/>
      <c r="O24" s="54"/>
      <c r="P24" s="54"/>
      <c r="Q24" s="54"/>
      <c r="R24" s="54"/>
      <c r="S24" s="54"/>
      <c r="T24" s="54"/>
      <c r="U24" s="63"/>
      <c r="V24" s="57" t="e">
        <f t="shared" si="4"/>
        <v>#DIV/0!</v>
      </c>
      <c r="W24" s="58" t="e">
        <f>VLOOKUP(U24,[1]Masterdata!$E:$F,2,0)</f>
        <v>#N/A</v>
      </c>
      <c r="X24" s="3">
        <f t="shared" si="5"/>
        <v>0</v>
      </c>
      <c r="Y24">
        <f>IFERROR(VLOOKUP(M24,[1]Masterdata!$B:$C,2,0),0)</f>
        <v>0</v>
      </c>
      <c r="Z24">
        <f>IFERROR(VLOOKUP(N24,[1]Masterdata!$B:$C,2,0),0)</f>
        <v>0</v>
      </c>
      <c r="AA24">
        <f>IFERROR(VLOOKUP(O24,[1]Masterdata!$B:$C,2,0),0)</f>
        <v>0</v>
      </c>
      <c r="AB24">
        <f>IFERROR(VLOOKUP(P24,[1]Masterdata!$B:$C,2,0),0)</f>
        <v>0</v>
      </c>
      <c r="AC24">
        <f>IFERROR(VLOOKUP(Q24,[1]Masterdata!$B:$C,2,0),0)</f>
        <v>0</v>
      </c>
      <c r="AD24">
        <f>IFERROR(VLOOKUP(R24,[1]Masterdata!$B:$C,2,0),0)</f>
        <v>0</v>
      </c>
      <c r="AE24">
        <f>IFERROR(VLOOKUP(S24,[1]Masterdata!$B:$C,2,0),0)</f>
        <v>0</v>
      </c>
      <c r="AF24">
        <f>IFERROR(VLOOKUP(T24,[1]Masterdata!$B:$C,2,0),0)</f>
        <v>0</v>
      </c>
      <c r="AH24" s="64"/>
      <c r="AI24" s="65"/>
      <c r="AJ24" s="66">
        <f t="shared" si="6"/>
        <v>0</v>
      </c>
      <c r="AL24" s="64"/>
      <c r="AM24" s="65"/>
      <c r="AN24" s="66">
        <f t="shared" si="7"/>
        <v>0</v>
      </c>
    </row>
    <row r="25" spans="1:40" hidden="1" outlineLevel="1" x14ac:dyDescent="0.25">
      <c r="A25" s="45" t="s">
        <v>54</v>
      </c>
      <c r="B25" s="46"/>
      <c r="C25" s="46"/>
      <c r="D25" s="46"/>
      <c r="F25" s="48" t="e">
        <f t="shared" si="0"/>
        <v>#DIV/0!</v>
      </c>
      <c r="G25" s="48" t="e">
        <f t="shared" si="0"/>
        <v>#N/A</v>
      </c>
      <c r="H25" s="49"/>
      <c r="I25" s="50" t="str">
        <f t="shared" si="1"/>
        <v/>
      </c>
      <c r="J25" s="51" t="str">
        <f t="shared" si="2"/>
        <v/>
      </c>
      <c r="K25" s="62">
        <f t="shared" si="3"/>
        <v>0</v>
      </c>
      <c r="M25" s="53"/>
      <c r="N25" s="54"/>
      <c r="O25" s="54"/>
      <c r="P25" s="54"/>
      <c r="Q25" s="54"/>
      <c r="R25" s="54"/>
      <c r="S25" s="54"/>
      <c r="T25" s="54"/>
      <c r="U25" s="63"/>
      <c r="V25" s="57" t="e">
        <f t="shared" si="4"/>
        <v>#DIV/0!</v>
      </c>
      <c r="W25" s="58" t="e">
        <f>VLOOKUP(U25,[1]Masterdata!$E:$F,2,0)</f>
        <v>#N/A</v>
      </c>
      <c r="X25" s="3">
        <f t="shared" si="5"/>
        <v>0</v>
      </c>
      <c r="Y25">
        <f>IFERROR(VLOOKUP(M25,[1]Masterdata!$B:$C,2,0),0)</f>
        <v>0</v>
      </c>
      <c r="Z25">
        <f>IFERROR(VLOOKUP(N25,[1]Masterdata!$B:$C,2,0),0)</f>
        <v>0</v>
      </c>
      <c r="AA25">
        <f>IFERROR(VLOOKUP(O25,[1]Masterdata!$B:$C,2,0),0)</f>
        <v>0</v>
      </c>
      <c r="AB25">
        <f>IFERROR(VLOOKUP(P25,[1]Masterdata!$B:$C,2,0),0)</f>
        <v>0</v>
      </c>
      <c r="AC25">
        <f>IFERROR(VLOOKUP(Q25,[1]Masterdata!$B:$C,2,0),0)</f>
        <v>0</v>
      </c>
      <c r="AD25">
        <f>IFERROR(VLOOKUP(R25,[1]Masterdata!$B:$C,2,0),0)</f>
        <v>0</v>
      </c>
      <c r="AE25">
        <f>IFERROR(VLOOKUP(S25,[1]Masterdata!$B:$C,2,0),0)</f>
        <v>0</v>
      </c>
      <c r="AF25">
        <f>IFERROR(VLOOKUP(T25,[1]Masterdata!$B:$C,2,0),0)</f>
        <v>0</v>
      </c>
      <c r="AH25" s="64"/>
      <c r="AI25" s="65"/>
      <c r="AJ25" s="66">
        <f t="shared" si="6"/>
        <v>0</v>
      </c>
      <c r="AL25" s="64"/>
      <c r="AM25" s="65"/>
      <c r="AN25" s="66">
        <f t="shared" si="7"/>
        <v>0</v>
      </c>
    </row>
    <row r="26" spans="1:40" hidden="1" outlineLevel="1" x14ac:dyDescent="0.25">
      <c r="A26" s="45" t="s">
        <v>55</v>
      </c>
      <c r="B26" s="46"/>
      <c r="C26" s="46"/>
      <c r="D26" s="46"/>
      <c r="F26" s="48" t="e">
        <f t="shared" ref="F26:G39" si="8">V26</f>
        <v>#DIV/0!</v>
      </c>
      <c r="G26" s="48" t="e">
        <f t="shared" si="8"/>
        <v>#N/A</v>
      </c>
      <c r="H26" s="49"/>
      <c r="I26" s="50" t="str">
        <f t="shared" si="1"/>
        <v/>
      </c>
      <c r="J26" s="51" t="str">
        <f t="shared" si="2"/>
        <v/>
      </c>
      <c r="K26" s="62">
        <f t="shared" si="3"/>
        <v>0</v>
      </c>
      <c r="M26" s="53"/>
      <c r="N26" s="54"/>
      <c r="O26" s="54"/>
      <c r="P26" s="54"/>
      <c r="Q26" s="54"/>
      <c r="R26" s="54"/>
      <c r="S26" s="54"/>
      <c r="T26" s="54"/>
      <c r="U26" s="63"/>
      <c r="V26" s="57" t="e">
        <f t="shared" si="4"/>
        <v>#DIV/0!</v>
      </c>
      <c r="W26" s="58" t="e">
        <f>VLOOKUP(U26,[1]Masterdata!$E:$F,2,0)</f>
        <v>#N/A</v>
      </c>
      <c r="X26" s="3">
        <f t="shared" si="5"/>
        <v>0</v>
      </c>
      <c r="Y26">
        <f>IFERROR(VLOOKUP(M26,[1]Masterdata!$B:$C,2,0),0)</f>
        <v>0</v>
      </c>
      <c r="Z26">
        <f>IFERROR(VLOOKUP(N26,[1]Masterdata!$B:$C,2,0),0)</f>
        <v>0</v>
      </c>
      <c r="AA26">
        <f>IFERROR(VLOOKUP(O26,[1]Masterdata!$B:$C,2,0),0)</f>
        <v>0</v>
      </c>
      <c r="AB26">
        <f>IFERROR(VLOOKUP(P26,[1]Masterdata!$B:$C,2,0),0)</f>
        <v>0</v>
      </c>
      <c r="AC26">
        <f>IFERROR(VLOOKUP(Q26,[1]Masterdata!$B:$C,2,0),0)</f>
        <v>0</v>
      </c>
      <c r="AD26">
        <f>IFERROR(VLOOKUP(R26,[1]Masterdata!$B:$C,2,0),0)</f>
        <v>0</v>
      </c>
      <c r="AE26">
        <f>IFERROR(VLOOKUP(S26,[1]Masterdata!$B:$C,2,0),0)</f>
        <v>0</v>
      </c>
      <c r="AF26">
        <f>IFERROR(VLOOKUP(T26,[1]Masterdata!$B:$C,2,0),0)</f>
        <v>0</v>
      </c>
      <c r="AH26" s="64"/>
      <c r="AI26" s="65"/>
      <c r="AJ26" s="66">
        <f t="shared" si="6"/>
        <v>0</v>
      </c>
      <c r="AL26" s="64"/>
      <c r="AM26" s="65"/>
      <c r="AN26" s="66">
        <f t="shared" si="7"/>
        <v>0</v>
      </c>
    </row>
    <row r="27" spans="1:40" hidden="1" outlineLevel="1" x14ac:dyDescent="0.25">
      <c r="A27" s="45" t="s">
        <v>56</v>
      </c>
      <c r="B27" s="46"/>
      <c r="C27" s="46"/>
      <c r="D27" s="46"/>
      <c r="F27" s="48" t="e">
        <f t="shared" si="8"/>
        <v>#DIV/0!</v>
      </c>
      <c r="G27" s="48" t="e">
        <f t="shared" si="8"/>
        <v>#N/A</v>
      </c>
      <c r="H27" s="49"/>
      <c r="I27" s="50" t="str">
        <f t="shared" si="1"/>
        <v/>
      </c>
      <c r="J27" s="51" t="str">
        <f t="shared" si="2"/>
        <v/>
      </c>
      <c r="K27" s="62">
        <f t="shared" si="3"/>
        <v>0</v>
      </c>
      <c r="M27" s="53"/>
      <c r="N27" s="54"/>
      <c r="O27" s="54"/>
      <c r="P27" s="54"/>
      <c r="Q27" s="54"/>
      <c r="R27" s="54"/>
      <c r="S27" s="54"/>
      <c r="T27" s="54"/>
      <c r="U27" s="63"/>
      <c r="V27" s="57" t="e">
        <f t="shared" si="4"/>
        <v>#DIV/0!</v>
      </c>
      <c r="W27" s="58" t="e">
        <f>VLOOKUP(U27,[1]Masterdata!$E:$F,2,0)</f>
        <v>#N/A</v>
      </c>
      <c r="X27" s="3">
        <f t="shared" si="5"/>
        <v>0</v>
      </c>
      <c r="Y27">
        <f>IFERROR(VLOOKUP(M27,[1]Masterdata!$B:$C,2,0),0)</f>
        <v>0</v>
      </c>
      <c r="Z27">
        <f>IFERROR(VLOOKUP(N27,[1]Masterdata!$B:$C,2,0),0)</f>
        <v>0</v>
      </c>
      <c r="AA27">
        <f>IFERROR(VLOOKUP(O27,[1]Masterdata!$B:$C,2,0),0)</f>
        <v>0</v>
      </c>
      <c r="AB27">
        <f>IFERROR(VLOOKUP(P27,[1]Masterdata!$B:$C,2,0),0)</f>
        <v>0</v>
      </c>
      <c r="AC27">
        <f>IFERROR(VLOOKUP(Q27,[1]Masterdata!$B:$C,2,0),0)</f>
        <v>0</v>
      </c>
      <c r="AD27">
        <f>IFERROR(VLOOKUP(R27,[1]Masterdata!$B:$C,2,0),0)</f>
        <v>0</v>
      </c>
      <c r="AE27">
        <f>IFERROR(VLOOKUP(S27,[1]Masterdata!$B:$C,2,0),0)</f>
        <v>0</v>
      </c>
      <c r="AF27">
        <f>IFERROR(VLOOKUP(T27,[1]Masterdata!$B:$C,2,0),0)</f>
        <v>0</v>
      </c>
      <c r="AH27" s="64"/>
      <c r="AI27" s="65"/>
      <c r="AJ27" s="66">
        <f t="shared" si="6"/>
        <v>0</v>
      </c>
      <c r="AL27" s="64"/>
      <c r="AM27" s="65"/>
      <c r="AN27" s="66">
        <f t="shared" si="7"/>
        <v>0</v>
      </c>
    </row>
    <row r="28" spans="1:40" hidden="1" outlineLevel="1" x14ac:dyDescent="0.25">
      <c r="A28" s="45" t="s">
        <v>57</v>
      </c>
      <c r="B28" s="46"/>
      <c r="C28" s="46"/>
      <c r="D28" s="46"/>
      <c r="F28" s="48" t="e">
        <f t="shared" si="8"/>
        <v>#DIV/0!</v>
      </c>
      <c r="G28" s="48" t="e">
        <f t="shared" si="8"/>
        <v>#N/A</v>
      </c>
      <c r="H28" s="49"/>
      <c r="I28" s="50" t="str">
        <f t="shared" si="1"/>
        <v/>
      </c>
      <c r="J28" s="51" t="str">
        <f t="shared" si="2"/>
        <v/>
      </c>
      <c r="K28" s="62">
        <f t="shared" si="3"/>
        <v>0</v>
      </c>
      <c r="M28" s="53"/>
      <c r="N28" s="54"/>
      <c r="O28" s="54"/>
      <c r="P28" s="54"/>
      <c r="Q28" s="54"/>
      <c r="R28" s="54"/>
      <c r="S28" s="54"/>
      <c r="T28" s="54"/>
      <c r="U28" s="63"/>
      <c r="V28" s="57" t="e">
        <f t="shared" si="4"/>
        <v>#DIV/0!</v>
      </c>
      <c r="W28" s="58" t="e">
        <f>VLOOKUP(U28,[1]Masterdata!$E:$F,2,0)</f>
        <v>#N/A</v>
      </c>
      <c r="X28" s="3">
        <f t="shared" si="5"/>
        <v>0</v>
      </c>
      <c r="Y28">
        <f>IFERROR(VLOOKUP(M28,[1]Masterdata!$B:$C,2,0),0)</f>
        <v>0</v>
      </c>
      <c r="Z28">
        <f>IFERROR(VLOOKUP(N28,[1]Masterdata!$B:$C,2,0),0)</f>
        <v>0</v>
      </c>
      <c r="AA28">
        <f>IFERROR(VLOOKUP(O28,[1]Masterdata!$B:$C,2,0),0)</f>
        <v>0</v>
      </c>
      <c r="AB28">
        <f>IFERROR(VLOOKUP(P28,[1]Masterdata!$B:$C,2,0),0)</f>
        <v>0</v>
      </c>
      <c r="AC28">
        <f>IFERROR(VLOOKUP(Q28,[1]Masterdata!$B:$C,2,0),0)</f>
        <v>0</v>
      </c>
      <c r="AD28">
        <f>IFERROR(VLOOKUP(R28,[1]Masterdata!$B:$C,2,0),0)</f>
        <v>0</v>
      </c>
      <c r="AE28">
        <f>IFERROR(VLOOKUP(S28,[1]Masterdata!$B:$C,2,0),0)</f>
        <v>0</v>
      </c>
      <c r="AF28">
        <f>IFERROR(VLOOKUP(T28,[1]Masterdata!$B:$C,2,0),0)</f>
        <v>0</v>
      </c>
      <c r="AH28" s="64"/>
      <c r="AI28" s="65"/>
      <c r="AJ28" s="66">
        <f t="shared" si="6"/>
        <v>0</v>
      </c>
      <c r="AL28" s="64"/>
      <c r="AM28" s="65"/>
      <c r="AN28" s="66">
        <f t="shared" si="7"/>
        <v>0</v>
      </c>
    </row>
    <row r="29" spans="1:40" hidden="1" outlineLevel="1" x14ac:dyDescent="0.25">
      <c r="A29" s="45" t="s">
        <v>58</v>
      </c>
      <c r="B29" s="46"/>
      <c r="C29" s="46"/>
      <c r="D29" s="46"/>
      <c r="F29" s="48" t="e">
        <f t="shared" si="8"/>
        <v>#DIV/0!</v>
      </c>
      <c r="G29" s="48" t="e">
        <f t="shared" si="8"/>
        <v>#N/A</v>
      </c>
      <c r="H29" s="49"/>
      <c r="I29" s="50" t="str">
        <f t="shared" si="1"/>
        <v/>
      </c>
      <c r="J29" s="51" t="str">
        <f t="shared" si="2"/>
        <v/>
      </c>
      <c r="K29" s="62">
        <f t="shared" ref="K29:K39" si="9">SUM(I29:J29)</f>
        <v>0</v>
      </c>
      <c r="M29" s="53"/>
      <c r="N29" s="54"/>
      <c r="O29" s="54"/>
      <c r="P29" s="54"/>
      <c r="Q29" s="54"/>
      <c r="R29" s="54"/>
      <c r="S29" s="54"/>
      <c r="T29" s="54"/>
      <c r="U29" s="63"/>
      <c r="V29" s="57" t="e">
        <f t="shared" si="4"/>
        <v>#DIV/0!</v>
      </c>
      <c r="W29" s="58" t="e">
        <f>VLOOKUP(U29,[1]Masterdata!$E:$F,2,0)</f>
        <v>#N/A</v>
      </c>
      <c r="X29" s="3">
        <f t="shared" si="5"/>
        <v>0</v>
      </c>
      <c r="Y29">
        <f>IFERROR(VLOOKUP(M29,[1]Masterdata!$B:$C,2,0),0)</f>
        <v>0</v>
      </c>
      <c r="Z29">
        <f>IFERROR(VLOOKUP(N29,[1]Masterdata!$B:$C,2,0),0)</f>
        <v>0</v>
      </c>
      <c r="AA29">
        <f>IFERROR(VLOOKUP(O29,[1]Masterdata!$B:$C,2,0),0)</f>
        <v>0</v>
      </c>
      <c r="AB29">
        <f>IFERROR(VLOOKUP(P29,[1]Masterdata!$B:$C,2,0),0)</f>
        <v>0</v>
      </c>
      <c r="AC29">
        <f>IFERROR(VLOOKUP(Q29,[1]Masterdata!$B:$C,2,0),0)</f>
        <v>0</v>
      </c>
      <c r="AD29">
        <f>IFERROR(VLOOKUP(R29,[1]Masterdata!$B:$C,2,0),0)</f>
        <v>0</v>
      </c>
      <c r="AE29">
        <f>IFERROR(VLOOKUP(S29,[1]Masterdata!$B:$C,2,0),0)</f>
        <v>0</v>
      </c>
      <c r="AF29">
        <f>IFERROR(VLOOKUP(T29,[1]Masterdata!$B:$C,2,0),0)</f>
        <v>0</v>
      </c>
      <c r="AH29" s="64"/>
      <c r="AI29" s="65"/>
      <c r="AJ29" s="66">
        <f t="shared" si="6"/>
        <v>0</v>
      </c>
      <c r="AL29" s="64"/>
      <c r="AM29" s="65"/>
      <c r="AN29" s="66">
        <f t="shared" si="7"/>
        <v>0</v>
      </c>
    </row>
    <row r="30" spans="1:40" hidden="1" outlineLevel="1" x14ac:dyDescent="0.25">
      <c r="A30" s="45" t="s">
        <v>59</v>
      </c>
      <c r="B30" s="46"/>
      <c r="C30" s="46"/>
      <c r="D30" s="46"/>
      <c r="F30" s="48" t="e">
        <f t="shared" si="8"/>
        <v>#DIV/0!</v>
      </c>
      <c r="G30" s="48" t="e">
        <f t="shared" si="8"/>
        <v>#N/A</v>
      </c>
      <c r="H30" s="49"/>
      <c r="I30" s="50" t="str">
        <f t="shared" si="1"/>
        <v/>
      </c>
      <c r="J30" s="51" t="str">
        <f t="shared" si="2"/>
        <v/>
      </c>
      <c r="K30" s="62">
        <f t="shared" si="9"/>
        <v>0</v>
      </c>
      <c r="M30" s="53"/>
      <c r="N30" s="54"/>
      <c r="O30" s="54"/>
      <c r="P30" s="54"/>
      <c r="Q30" s="54"/>
      <c r="R30" s="54"/>
      <c r="S30" s="54"/>
      <c r="T30" s="54"/>
      <c r="U30" s="63"/>
      <c r="V30" s="57" t="e">
        <f t="shared" ref="V30:V39" si="10">SUM(Y30:AF30)/X30</f>
        <v>#DIV/0!</v>
      </c>
      <c r="W30" s="58" t="e">
        <f>VLOOKUP(U30,[1]Masterdata!$E:$F,2,0)</f>
        <v>#N/A</v>
      </c>
      <c r="X30" s="3">
        <f t="shared" si="5"/>
        <v>0</v>
      </c>
      <c r="Y30">
        <f>IFERROR(VLOOKUP(M30,[1]Masterdata!$B:$C,2,0),0)</f>
        <v>0</v>
      </c>
      <c r="Z30">
        <f>IFERROR(VLOOKUP(N30,[1]Masterdata!$B:$C,2,0),0)</f>
        <v>0</v>
      </c>
      <c r="AA30">
        <f>IFERROR(VLOOKUP(O30,[1]Masterdata!$B:$C,2,0),0)</f>
        <v>0</v>
      </c>
      <c r="AB30">
        <f>IFERROR(VLOOKUP(P30,[1]Masterdata!$B:$C,2,0),0)</f>
        <v>0</v>
      </c>
      <c r="AC30">
        <f>IFERROR(VLOOKUP(Q30,[1]Masterdata!$B:$C,2,0),0)</f>
        <v>0</v>
      </c>
      <c r="AD30">
        <f>IFERROR(VLOOKUP(R30,[1]Masterdata!$B:$C,2,0),0)</f>
        <v>0</v>
      </c>
      <c r="AE30">
        <f>IFERROR(VLOOKUP(S30,[1]Masterdata!$B:$C,2,0),0)</f>
        <v>0</v>
      </c>
      <c r="AF30">
        <f>IFERROR(VLOOKUP(T30,[1]Masterdata!$B:$C,2,0),0)</f>
        <v>0</v>
      </c>
      <c r="AH30" s="64"/>
      <c r="AI30" s="65"/>
      <c r="AJ30" s="66">
        <f t="shared" si="6"/>
        <v>0</v>
      </c>
      <c r="AL30" s="64"/>
      <c r="AM30" s="65"/>
      <c r="AN30" s="66">
        <f t="shared" si="7"/>
        <v>0</v>
      </c>
    </row>
    <row r="31" spans="1:40" hidden="1" outlineLevel="1" x14ac:dyDescent="0.25">
      <c r="A31" s="45" t="s">
        <v>60</v>
      </c>
      <c r="B31" s="46"/>
      <c r="C31" s="46"/>
      <c r="D31" s="46"/>
      <c r="F31" s="48" t="e">
        <f t="shared" si="8"/>
        <v>#DIV/0!</v>
      </c>
      <c r="G31" s="48" t="e">
        <f t="shared" si="8"/>
        <v>#N/A</v>
      </c>
      <c r="H31" s="49"/>
      <c r="I31" s="50" t="str">
        <f t="shared" si="1"/>
        <v/>
      </c>
      <c r="J31" s="51" t="str">
        <f t="shared" si="2"/>
        <v/>
      </c>
      <c r="K31" s="62">
        <f t="shared" si="9"/>
        <v>0</v>
      </c>
      <c r="M31" s="53"/>
      <c r="N31" s="54"/>
      <c r="O31" s="54"/>
      <c r="P31" s="54"/>
      <c r="Q31" s="54"/>
      <c r="R31" s="54"/>
      <c r="S31" s="54"/>
      <c r="T31" s="54"/>
      <c r="U31" s="63"/>
      <c r="V31" s="57" t="e">
        <f t="shared" si="10"/>
        <v>#DIV/0!</v>
      </c>
      <c r="W31" s="58" t="e">
        <f>VLOOKUP(U31,[1]Masterdata!$E:$F,2,0)</f>
        <v>#N/A</v>
      </c>
      <c r="X31" s="3">
        <f t="shared" si="5"/>
        <v>0</v>
      </c>
      <c r="Y31">
        <f>IFERROR(VLOOKUP(M31,[1]Masterdata!$B:$C,2,0),0)</f>
        <v>0</v>
      </c>
      <c r="Z31">
        <f>IFERROR(VLOOKUP(N31,[1]Masterdata!$B:$C,2,0),0)</f>
        <v>0</v>
      </c>
      <c r="AA31">
        <f>IFERROR(VLOOKUP(O31,[1]Masterdata!$B:$C,2,0),0)</f>
        <v>0</v>
      </c>
      <c r="AB31">
        <f>IFERROR(VLOOKUP(P31,[1]Masterdata!$B:$C,2,0),0)</f>
        <v>0</v>
      </c>
      <c r="AC31">
        <f>IFERROR(VLOOKUP(Q31,[1]Masterdata!$B:$C,2,0),0)</f>
        <v>0</v>
      </c>
      <c r="AD31">
        <f>IFERROR(VLOOKUP(R31,[1]Masterdata!$B:$C,2,0),0)</f>
        <v>0</v>
      </c>
      <c r="AE31">
        <f>IFERROR(VLOOKUP(S31,[1]Masterdata!$B:$C,2,0),0)</f>
        <v>0</v>
      </c>
      <c r="AF31">
        <f>IFERROR(VLOOKUP(T31,[1]Masterdata!$B:$C,2,0),0)</f>
        <v>0</v>
      </c>
      <c r="AH31" s="64"/>
      <c r="AI31" s="65"/>
      <c r="AJ31" s="66">
        <f t="shared" si="6"/>
        <v>0</v>
      </c>
      <c r="AL31" s="64"/>
      <c r="AM31" s="65"/>
      <c r="AN31" s="66">
        <f t="shared" si="7"/>
        <v>0</v>
      </c>
    </row>
    <row r="32" spans="1:40" hidden="1" outlineLevel="1" x14ac:dyDescent="0.25">
      <c r="A32" s="45" t="s">
        <v>61</v>
      </c>
      <c r="B32" s="46"/>
      <c r="C32" s="46"/>
      <c r="D32" s="46"/>
      <c r="F32" s="48" t="e">
        <f t="shared" si="8"/>
        <v>#DIV/0!</v>
      </c>
      <c r="G32" s="48" t="e">
        <f t="shared" si="8"/>
        <v>#N/A</v>
      </c>
      <c r="H32" s="49"/>
      <c r="I32" s="50" t="str">
        <f t="shared" si="1"/>
        <v/>
      </c>
      <c r="J32" s="51" t="str">
        <f t="shared" si="2"/>
        <v/>
      </c>
      <c r="K32" s="62">
        <f t="shared" si="9"/>
        <v>0</v>
      </c>
      <c r="M32" s="53"/>
      <c r="N32" s="54"/>
      <c r="O32" s="54"/>
      <c r="P32" s="54"/>
      <c r="Q32" s="54"/>
      <c r="R32" s="54"/>
      <c r="S32" s="54"/>
      <c r="T32" s="54"/>
      <c r="U32" s="63"/>
      <c r="V32" s="57" t="e">
        <f t="shared" si="10"/>
        <v>#DIV/0!</v>
      </c>
      <c r="W32" s="58" t="e">
        <f>VLOOKUP(U32,[1]Masterdata!$E:$F,2,0)</f>
        <v>#N/A</v>
      </c>
      <c r="X32" s="3">
        <f t="shared" si="5"/>
        <v>0</v>
      </c>
      <c r="Y32">
        <f>IFERROR(VLOOKUP(M32,[1]Masterdata!$B:$C,2,0),0)</f>
        <v>0</v>
      </c>
      <c r="Z32">
        <f>IFERROR(VLOOKUP(N32,[1]Masterdata!$B:$C,2,0),0)</f>
        <v>0</v>
      </c>
      <c r="AA32">
        <f>IFERROR(VLOOKUP(O32,[1]Masterdata!$B:$C,2,0),0)</f>
        <v>0</v>
      </c>
      <c r="AB32">
        <f>IFERROR(VLOOKUP(P32,[1]Masterdata!$B:$C,2,0),0)</f>
        <v>0</v>
      </c>
      <c r="AC32">
        <f>IFERROR(VLOOKUP(Q32,[1]Masterdata!$B:$C,2,0),0)</f>
        <v>0</v>
      </c>
      <c r="AD32">
        <f>IFERROR(VLOOKUP(R32,[1]Masterdata!$B:$C,2,0),0)</f>
        <v>0</v>
      </c>
      <c r="AE32">
        <f>IFERROR(VLOOKUP(S32,[1]Masterdata!$B:$C,2,0),0)</f>
        <v>0</v>
      </c>
      <c r="AF32">
        <f>IFERROR(VLOOKUP(T32,[1]Masterdata!$B:$C,2,0),0)</f>
        <v>0</v>
      </c>
      <c r="AH32" s="64"/>
      <c r="AI32" s="65"/>
      <c r="AJ32" s="66">
        <f t="shared" si="6"/>
        <v>0</v>
      </c>
      <c r="AL32" s="64"/>
      <c r="AM32" s="65"/>
      <c r="AN32" s="66">
        <f t="shared" si="7"/>
        <v>0</v>
      </c>
    </row>
    <row r="33" spans="1:40" hidden="1" outlineLevel="1" x14ac:dyDescent="0.25">
      <c r="A33" s="45" t="s">
        <v>62</v>
      </c>
      <c r="B33" s="46"/>
      <c r="C33" s="46"/>
      <c r="D33" s="46"/>
      <c r="F33" s="48" t="e">
        <f t="shared" si="8"/>
        <v>#DIV/0!</v>
      </c>
      <c r="G33" s="48" t="e">
        <f t="shared" si="8"/>
        <v>#N/A</v>
      </c>
      <c r="H33" s="49"/>
      <c r="I33" s="50" t="str">
        <f t="shared" si="1"/>
        <v/>
      </c>
      <c r="J33" s="51" t="str">
        <f t="shared" si="2"/>
        <v/>
      </c>
      <c r="K33" s="62">
        <f t="shared" si="9"/>
        <v>0</v>
      </c>
      <c r="M33" s="53"/>
      <c r="N33" s="54"/>
      <c r="O33" s="54"/>
      <c r="P33" s="54"/>
      <c r="Q33" s="54"/>
      <c r="R33" s="54"/>
      <c r="S33" s="54"/>
      <c r="T33" s="54"/>
      <c r="U33" s="63"/>
      <c r="V33" s="57" t="e">
        <f t="shared" si="10"/>
        <v>#DIV/0!</v>
      </c>
      <c r="W33" s="58" t="e">
        <f>VLOOKUP(U33,[1]Masterdata!$E:$F,2,0)</f>
        <v>#N/A</v>
      </c>
      <c r="X33" s="3">
        <f t="shared" si="5"/>
        <v>0</v>
      </c>
      <c r="Y33">
        <f>IFERROR(VLOOKUP(M33,[1]Masterdata!$B:$C,2,0),0)</f>
        <v>0</v>
      </c>
      <c r="Z33">
        <f>IFERROR(VLOOKUP(N33,[1]Masterdata!$B:$C,2,0),0)</f>
        <v>0</v>
      </c>
      <c r="AA33">
        <f>IFERROR(VLOOKUP(O33,[1]Masterdata!$B:$C,2,0),0)</f>
        <v>0</v>
      </c>
      <c r="AB33">
        <f>IFERROR(VLOOKUP(P33,[1]Masterdata!$B:$C,2,0),0)</f>
        <v>0</v>
      </c>
      <c r="AC33">
        <f>IFERROR(VLOOKUP(Q33,[1]Masterdata!$B:$C,2,0),0)</f>
        <v>0</v>
      </c>
      <c r="AD33">
        <f>IFERROR(VLOOKUP(R33,[1]Masterdata!$B:$C,2,0),0)</f>
        <v>0</v>
      </c>
      <c r="AE33">
        <f>IFERROR(VLOOKUP(S33,[1]Masterdata!$B:$C,2,0),0)</f>
        <v>0</v>
      </c>
      <c r="AF33">
        <f>IFERROR(VLOOKUP(T33,[1]Masterdata!$B:$C,2,0),0)</f>
        <v>0</v>
      </c>
      <c r="AH33" s="64"/>
      <c r="AI33" s="65"/>
      <c r="AJ33" s="66">
        <f t="shared" si="6"/>
        <v>0</v>
      </c>
      <c r="AL33" s="64"/>
      <c r="AM33" s="65"/>
      <c r="AN33" s="66">
        <f t="shared" si="7"/>
        <v>0</v>
      </c>
    </row>
    <row r="34" spans="1:40" hidden="1" outlineLevel="1" x14ac:dyDescent="0.25">
      <c r="A34" s="45" t="s">
        <v>63</v>
      </c>
      <c r="B34" s="46"/>
      <c r="C34" s="46"/>
      <c r="D34" s="46"/>
      <c r="F34" s="48" t="e">
        <f t="shared" si="8"/>
        <v>#DIV/0!</v>
      </c>
      <c r="G34" s="48" t="e">
        <f t="shared" si="8"/>
        <v>#N/A</v>
      </c>
      <c r="H34" s="49"/>
      <c r="I34" s="50" t="str">
        <f t="shared" si="1"/>
        <v/>
      </c>
      <c r="J34" s="51" t="str">
        <f t="shared" si="2"/>
        <v/>
      </c>
      <c r="K34" s="62">
        <f t="shared" si="9"/>
        <v>0</v>
      </c>
      <c r="M34" s="53"/>
      <c r="N34" s="54"/>
      <c r="O34" s="54"/>
      <c r="P34" s="54"/>
      <c r="Q34" s="54"/>
      <c r="R34" s="54"/>
      <c r="S34" s="54"/>
      <c r="T34" s="54"/>
      <c r="U34" s="63"/>
      <c r="V34" s="57" t="e">
        <f t="shared" si="10"/>
        <v>#DIV/0!</v>
      </c>
      <c r="W34" s="58" t="e">
        <f>VLOOKUP(U34,[1]Masterdata!$E:$F,2,0)</f>
        <v>#N/A</v>
      </c>
      <c r="X34" s="3">
        <f t="shared" si="5"/>
        <v>0</v>
      </c>
      <c r="Y34">
        <f>IFERROR(VLOOKUP(M34,[1]Masterdata!$B:$C,2,0),0)</f>
        <v>0</v>
      </c>
      <c r="Z34">
        <f>IFERROR(VLOOKUP(N34,[1]Masterdata!$B:$C,2,0),0)</f>
        <v>0</v>
      </c>
      <c r="AA34">
        <f>IFERROR(VLOOKUP(O34,[1]Masterdata!$B:$C,2,0),0)</f>
        <v>0</v>
      </c>
      <c r="AB34">
        <f>IFERROR(VLOOKUP(P34,[1]Masterdata!$B:$C,2,0),0)</f>
        <v>0</v>
      </c>
      <c r="AC34">
        <f>IFERROR(VLOOKUP(Q34,[1]Masterdata!$B:$C,2,0),0)</f>
        <v>0</v>
      </c>
      <c r="AD34">
        <f>IFERROR(VLOOKUP(R34,[1]Masterdata!$B:$C,2,0),0)</f>
        <v>0</v>
      </c>
      <c r="AE34">
        <f>IFERROR(VLOOKUP(S34,[1]Masterdata!$B:$C,2,0),0)</f>
        <v>0</v>
      </c>
      <c r="AF34">
        <f>IFERROR(VLOOKUP(T34,[1]Masterdata!$B:$C,2,0),0)</f>
        <v>0</v>
      </c>
      <c r="AH34" s="64"/>
      <c r="AI34" s="65"/>
      <c r="AJ34" s="66">
        <f t="shared" si="6"/>
        <v>0</v>
      </c>
      <c r="AL34" s="64"/>
      <c r="AM34" s="65"/>
      <c r="AN34" s="66">
        <f t="shared" si="7"/>
        <v>0</v>
      </c>
    </row>
    <row r="35" spans="1:40" hidden="1" outlineLevel="1" x14ac:dyDescent="0.25">
      <c r="A35" s="45" t="s">
        <v>64</v>
      </c>
      <c r="B35" s="46"/>
      <c r="C35" s="46"/>
      <c r="D35" s="46"/>
      <c r="F35" s="48" t="e">
        <f t="shared" si="8"/>
        <v>#DIV/0!</v>
      </c>
      <c r="G35" s="48" t="e">
        <f t="shared" si="8"/>
        <v>#N/A</v>
      </c>
      <c r="H35" s="49"/>
      <c r="I35" s="50" t="str">
        <f t="shared" si="1"/>
        <v/>
      </c>
      <c r="J35" s="51" t="str">
        <f t="shared" si="2"/>
        <v/>
      </c>
      <c r="K35" s="62">
        <f t="shared" si="9"/>
        <v>0</v>
      </c>
      <c r="M35" s="53"/>
      <c r="N35" s="54"/>
      <c r="O35" s="54"/>
      <c r="P35" s="54"/>
      <c r="Q35" s="54"/>
      <c r="R35" s="54"/>
      <c r="S35" s="54"/>
      <c r="T35" s="54"/>
      <c r="U35" s="63"/>
      <c r="V35" s="57" t="e">
        <f t="shared" si="10"/>
        <v>#DIV/0!</v>
      </c>
      <c r="W35" s="58" t="e">
        <f>VLOOKUP(U35,[1]Masterdata!$E:$F,2,0)</f>
        <v>#N/A</v>
      </c>
      <c r="X35" s="3">
        <f t="shared" si="5"/>
        <v>0</v>
      </c>
      <c r="Y35">
        <f>IFERROR(VLOOKUP(M35,[1]Masterdata!$B:$C,2,0),0)</f>
        <v>0</v>
      </c>
      <c r="Z35">
        <f>IFERROR(VLOOKUP(N35,[1]Masterdata!$B:$C,2,0),0)</f>
        <v>0</v>
      </c>
      <c r="AA35">
        <f>IFERROR(VLOOKUP(O35,[1]Masterdata!$B:$C,2,0),0)</f>
        <v>0</v>
      </c>
      <c r="AB35">
        <f>IFERROR(VLOOKUP(P35,[1]Masterdata!$B:$C,2,0),0)</f>
        <v>0</v>
      </c>
      <c r="AC35">
        <f>IFERROR(VLOOKUP(Q35,[1]Masterdata!$B:$C,2,0),0)</f>
        <v>0</v>
      </c>
      <c r="AD35">
        <f>IFERROR(VLOOKUP(R35,[1]Masterdata!$B:$C,2,0),0)</f>
        <v>0</v>
      </c>
      <c r="AE35">
        <f>IFERROR(VLOOKUP(S35,[1]Masterdata!$B:$C,2,0),0)</f>
        <v>0</v>
      </c>
      <c r="AF35">
        <f>IFERROR(VLOOKUP(T35,[1]Masterdata!$B:$C,2,0),0)</f>
        <v>0</v>
      </c>
      <c r="AH35" s="64"/>
      <c r="AI35" s="65"/>
      <c r="AJ35" s="66">
        <f t="shared" si="6"/>
        <v>0</v>
      </c>
      <c r="AL35" s="64"/>
      <c r="AM35" s="65"/>
      <c r="AN35" s="66">
        <f t="shared" si="7"/>
        <v>0</v>
      </c>
    </row>
    <row r="36" spans="1:40" hidden="1" outlineLevel="1" x14ac:dyDescent="0.25">
      <c r="A36" s="45" t="s">
        <v>65</v>
      </c>
      <c r="B36" s="46"/>
      <c r="C36" s="46"/>
      <c r="D36" s="46"/>
      <c r="F36" s="48" t="e">
        <f t="shared" si="8"/>
        <v>#DIV/0!</v>
      </c>
      <c r="G36" s="48" t="e">
        <f t="shared" si="8"/>
        <v>#N/A</v>
      </c>
      <c r="H36" s="49"/>
      <c r="I36" s="50" t="str">
        <f t="shared" si="1"/>
        <v/>
      </c>
      <c r="J36" s="51" t="str">
        <f t="shared" si="2"/>
        <v/>
      </c>
      <c r="K36" s="62">
        <f t="shared" si="9"/>
        <v>0</v>
      </c>
      <c r="M36" s="53"/>
      <c r="N36" s="54"/>
      <c r="O36" s="54"/>
      <c r="P36" s="54"/>
      <c r="Q36" s="54"/>
      <c r="R36" s="54"/>
      <c r="S36" s="54"/>
      <c r="T36" s="54"/>
      <c r="U36" s="63"/>
      <c r="V36" s="57" t="e">
        <f t="shared" si="10"/>
        <v>#DIV/0!</v>
      </c>
      <c r="W36" s="58" t="e">
        <f>VLOOKUP(U36,[1]Masterdata!$E:$F,2,0)</f>
        <v>#N/A</v>
      </c>
      <c r="X36" s="3">
        <f t="shared" si="5"/>
        <v>0</v>
      </c>
      <c r="Y36">
        <f>IFERROR(VLOOKUP(M36,[1]Masterdata!$B:$C,2,0),0)</f>
        <v>0</v>
      </c>
      <c r="Z36">
        <f>IFERROR(VLOOKUP(N36,[1]Masterdata!$B:$C,2,0),0)</f>
        <v>0</v>
      </c>
      <c r="AA36">
        <f>IFERROR(VLOOKUP(O36,[1]Masterdata!$B:$C,2,0),0)</f>
        <v>0</v>
      </c>
      <c r="AB36">
        <f>IFERROR(VLOOKUP(P36,[1]Masterdata!$B:$C,2,0),0)</f>
        <v>0</v>
      </c>
      <c r="AC36">
        <f>IFERROR(VLOOKUP(Q36,[1]Masterdata!$B:$C,2,0),0)</f>
        <v>0</v>
      </c>
      <c r="AD36">
        <f>IFERROR(VLOOKUP(R36,[1]Masterdata!$B:$C,2,0),0)</f>
        <v>0</v>
      </c>
      <c r="AE36">
        <f>IFERROR(VLOOKUP(S36,[1]Masterdata!$B:$C,2,0),0)</f>
        <v>0</v>
      </c>
      <c r="AF36">
        <f>IFERROR(VLOOKUP(T36,[1]Masterdata!$B:$C,2,0),0)</f>
        <v>0</v>
      </c>
      <c r="AH36" s="64"/>
      <c r="AI36" s="65"/>
      <c r="AJ36" s="66">
        <f t="shared" si="6"/>
        <v>0</v>
      </c>
      <c r="AL36" s="64"/>
      <c r="AM36" s="65"/>
      <c r="AN36" s="66">
        <f t="shared" si="7"/>
        <v>0</v>
      </c>
    </row>
    <row r="37" spans="1:40" hidden="1" outlineLevel="1" x14ac:dyDescent="0.25">
      <c r="A37" s="45" t="s">
        <v>66</v>
      </c>
      <c r="B37" s="46"/>
      <c r="C37" s="46"/>
      <c r="D37" s="46"/>
      <c r="F37" s="48" t="e">
        <f t="shared" si="8"/>
        <v>#DIV/0!</v>
      </c>
      <c r="G37" s="48" t="e">
        <f t="shared" si="8"/>
        <v>#N/A</v>
      </c>
      <c r="H37" s="49"/>
      <c r="I37" s="50" t="str">
        <f t="shared" si="1"/>
        <v/>
      </c>
      <c r="J37" s="51" t="str">
        <f t="shared" si="2"/>
        <v/>
      </c>
      <c r="K37" s="62">
        <f t="shared" si="9"/>
        <v>0</v>
      </c>
      <c r="M37" s="53"/>
      <c r="N37" s="54"/>
      <c r="O37" s="54"/>
      <c r="P37" s="54"/>
      <c r="Q37" s="54"/>
      <c r="R37" s="54"/>
      <c r="S37" s="54"/>
      <c r="T37" s="54"/>
      <c r="U37" s="63"/>
      <c r="V37" s="57" t="e">
        <f t="shared" si="10"/>
        <v>#DIV/0!</v>
      </c>
      <c r="W37" s="58" t="e">
        <f>VLOOKUP(U37,[1]Masterdata!$E:$F,2,0)</f>
        <v>#N/A</v>
      </c>
      <c r="X37" s="3">
        <f t="shared" si="5"/>
        <v>0</v>
      </c>
      <c r="Y37">
        <f>IFERROR(VLOOKUP(M37,[1]Masterdata!$B:$C,2,0),0)</f>
        <v>0</v>
      </c>
      <c r="Z37">
        <f>IFERROR(VLOOKUP(N37,[1]Masterdata!$B:$C,2,0),0)</f>
        <v>0</v>
      </c>
      <c r="AA37">
        <f>IFERROR(VLOOKUP(O37,[1]Masterdata!$B:$C,2,0),0)</f>
        <v>0</v>
      </c>
      <c r="AB37">
        <f>IFERROR(VLOOKUP(P37,[1]Masterdata!$B:$C,2,0),0)</f>
        <v>0</v>
      </c>
      <c r="AC37">
        <f>IFERROR(VLOOKUP(Q37,[1]Masterdata!$B:$C,2,0),0)</f>
        <v>0</v>
      </c>
      <c r="AD37">
        <f>IFERROR(VLOOKUP(R37,[1]Masterdata!$B:$C,2,0),0)</f>
        <v>0</v>
      </c>
      <c r="AE37">
        <f>IFERROR(VLOOKUP(S37,[1]Masterdata!$B:$C,2,0),0)</f>
        <v>0</v>
      </c>
      <c r="AF37">
        <f>IFERROR(VLOOKUP(T37,[1]Masterdata!$B:$C,2,0),0)</f>
        <v>0</v>
      </c>
      <c r="AH37" s="64"/>
      <c r="AI37" s="65"/>
      <c r="AJ37" s="66">
        <f t="shared" si="6"/>
        <v>0</v>
      </c>
      <c r="AL37" s="64"/>
      <c r="AM37" s="65"/>
      <c r="AN37" s="66">
        <f t="shared" si="7"/>
        <v>0</v>
      </c>
    </row>
    <row r="38" spans="1:40" hidden="1" outlineLevel="1" x14ac:dyDescent="0.25">
      <c r="A38" s="45" t="s">
        <v>67</v>
      </c>
      <c r="B38" s="46"/>
      <c r="C38" s="46"/>
      <c r="D38" s="46"/>
      <c r="F38" s="48" t="e">
        <f t="shared" si="8"/>
        <v>#DIV/0!</v>
      </c>
      <c r="G38" s="48" t="e">
        <f t="shared" si="8"/>
        <v>#N/A</v>
      </c>
      <c r="H38" s="49"/>
      <c r="I38" s="50" t="str">
        <f t="shared" si="1"/>
        <v/>
      </c>
      <c r="J38" s="51" t="str">
        <f t="shared" si="2"/>
        <v/>
      </c>
      <c r="K38" s="62">
        <f t="shared" si="9"/>
        <v>0</v>
      </c>
      <c r="M38" s="53"/>
      <c r="N38" s="54"/>
      <c r="O38" s="54"/>
      <c r="P38" s="54"/>
      <c r="Q38" s="54"/>
      <c r="R38" s="54"/>
      <c r="S38" s="54"/>
      <c r="T38" s="54"/>
      <c r="U38" s="63"/>
      <c r="V38" s="57" t="e">
        <f t="shared" si="10"/>
        <v>#DIV/0!</v>
      </c>
      <c r="W38" s="58" t="e">
        <f>VLOOKUP(U38,[1]Masterdata!$E:$F,2,0)</f>
        <v>#N/A</v>
      </c>
      <c r="X38" s="3">
        <f t="shared" si="5"/>
        <v>0</v>
      </c>
      <c r="Y38">
        <f>IFERROR(VLOOKUP(M38,[1]Masterdata!$B:$C,2,0),0)</f>
        <v>0</v>
      </c>
      <c r="Z38">
        <f>IFERROR(VLOOKUP(N38,[1]Masterdata!$B:$C,2,0),0)</f>
        <v>0</v>
      </c>
      <c r="AA38">
        <f>IFERROR(VLOOKUP(O38,[1]Masterdata!$B:$C,2,0),0)</f>
        <v>0</v>
      </c>
      <c r="AB38">
        <f>IFERROR(VLOOKUP(P38,[1]Masterdata!$B:$C,2,0),0)</f>
        <v>0</v>
      </c>
      <c r="AC38">
        <f>IFERROR(VLOOKUP(Q38,[1]Masterdata!$B:$C,2,0),0)</f>
        <v>0</v>
      </c>
      <c r="AD38">
        <f>IFERROR(VLOOKUP(R38,[1]Masterdata!$B:$C,2,0),0)</f>
        <v>0</v>
      </c>
      <c r="AE38">
        <f>IFERROR(VLOOKUP(S38,[1]Masterdata!$B:$C,2,0),0)</f>
        <v>0</v>
      </c>
      <c r="AF38">
        <f>IFERROR(VLOOKUP(T38,[1]Masterdata!$B:$C,2,0),0)</f>
        <v>0</v>
      </c>
      <c r="AH38" s="64"/>
      <c r="AI38" s="65"/>
      <c r="AJ38" s="66">
        <f t="shared" si="6"/>
        <v>0</v>
      </c>
      <c r="AL38" s="64"/>
      <c r="AM38" s="65"/>
      <c r="AN38" s="66">
        <f t="shared" si="7"/>
        <v>0</v>
      </c>
    </row>
    <row r="39" spans="1:40" hidden="1" outlineLevel="1" x14ac:dyDescent="0.25">
      <c r="A39" s="45" t="s">
        <v>68</v>
      </c>
      <c r="B39" s="46"/>
      <c r="C39" s="46"/>
      <c r="D39" s="46"/>
      <c r="F39" s="48" t="e">
        <f t="shared" si="8"/>
        <v>#DIV/0!</v>
      </c>
      <c r="G39" s="48" t="e">
        <f t="shared" si="8"/>
        <v>#N/A</v>
      </c>
      <c r="H39" s="49"/>
      <c r="I39" s="50" t="str">
        <f t="shared" si="1"/>
        <v/>
      </c>
      <c r="J39" s="51" t="str">
        <f t="shared" si="2"/>
        <v/>
      </c>
      <c r="K39" s="62">
        <f t="shared" si="9"/>
        <v>0</v>
      </c>
      <c r="M39" s="53"/>
      <c r="N39" s="54"/>
      <c r="O39" s="54"/>
      <c r="P39" s="54"/>
      <c r="Q39" s="54"/>
      <c r="R39" s="54"/>
      <c r="S39" s="54"/>
      <c r="T39" s="54"/>
      <c r="U39" s="63"/>
      <c r="V39" s="57" t="e">
        <f t="shared" si="10"/>
        <v>#DIV/0!</v>
      </c>
      <c r="W39" s="58" t="e">
        <f>VLOOKUP(U39,[1]Masterdata!$E:$F,2,0)</f>
        <v>#N/A</v>
      </c>
      <c r="X39" s="3">
        <f t="shared" si="5"/>
        <v>0</v>
      </c>
      <c r="Y39">
        <f>IFERROR(VLOOKUP(M39,[1]Masterdata!$B:$C,2,0),0)</f>
        <v>0</v>
      </c>
      <c r="Z39">
        <f>IFERROR(VLOOKUP(N39,[1]Masterdata!$B:$C,2,0),0)</f>
        <v>0</v>
      </c>
      <c r="AA39">
        <f>IFERROR(VLOOKUP(O39,[1]Masterdata!$B:$C,2,0),0)</f>
        <v>0</v>
      </c>
      <c r="AB39">
        <f>IFERROR(VLOOKUP(P39,[1]Masterdata!$B:$C,2,0),0)</f>
        <v>0</v>
      </c>
      <c r="AC39">
        <f>IFERROR(VLOOKUP(Q39,[1]Masterdata!$B:$C,2,0),0)</f>
        <v>0</v>
      </c>
      <c r="AD39">
        <f>IFERROR(VLOOKUP(R39,[1]Masterdata!$B:$C,2,0),0)</f>
        <v>0</v>
      </c>
      <c r="AE39">
        <f>IFERROR(VLOOKUP(S39,[1]Masterdata!$B:$C,2,0),0)</f>
        <v>0</v>
      </c>
      <c r="AF39">
        <f>IFERROR(VLOOKUP(T39,[1]Masterdata!$B:$C,2,0),0)</f>
        <v>0</v>
      </c>
      <c r="AH39" s="64"/>
      <c r="AI39" s="65"/>
      <c r="AJ39" s="66">
        <f t="shared" si="6"/>
        <v>0</v>
      </c>
      <c r="AL39" s="64"/>
      <c r="AM39" s="65"/>
      <c r="AN39" s="66">
        <f t="shared" si="7"/>
        <v>0</v>
      </c>
    </row>
    <row r="40" spans="1:40" ht="15.75" collapsed="1" thickBot="1" x14ac:dyDescent="0.3">
      <c r="I40" s="69"/>
      <c r="J40" s="70"/>
      <c r="K40" s="71"/>
      <c r="M40" s="35"/>
      <c r="N40" s="36"/>
      <c r="O40" s="36"/>
      <c r="P40" s="36"/>
      <c r="Q40" s="36"/>
      <c r="R40" s="36"/>
      <c r="S40" s="36"/>
      <c r="T40" s="36"/>
      <c r="U40" s="38"/>
      <c r="W40" s="58"/>
      <c r="AH40" s="35"/>
      <c r="AI40" s="36"/>
      <c r="AJ40" s="72"/>
      <c r="AL40" s="35"/>
      <c r="AM40" s="36"/>
      <c r="AN40" s="72"/>
    </row>
    <row r="41" spans="1:40" x14ac:dyDescent="0.25">
      <c r="W41" s="58"/>
    </row>
    <row r="42" spans="1:40" x14ac:dyDescent="0.25">
      <c r="B42" s="1"/>
      <c r="C42" s="1"/>
      <c r="D42" s="1"/>
      <c r="W42" s="58"/>
    </row>
    <row r="43" spans="1:40" x14ac:dyDescent="0.25">
      <c r="B43" s="1"/>
      <c r="C43" s="1"/>
      <c r="D43" s="1"/>
      <c r="W43" s="58"/>
    </row>
    <row r="44" spans="1:40" x14ac:dyDescent="0.25">
      <c r="B44" s="1"/>
      <c r="C44" s="1"/>
      <c r="D44" s="1"/>
      <c r="W44" s="58"/>
    </row>
    <row r="45" spans="1:40" x14ac:dyDescent="0.25">
      <c r="B45" s="1"/>
      <c r="C45" s="1"/>
      <c r="D45" s="1"/>
      <c r="W45" s="58"/>
    </row>
    <row r="46" spans="1:40" x14ac:dyDescent="0.25">
      <c r="B46" s="1"/>
      <c r="C46" s="1"/>
      <c r="D46" s="1"/>
      <c r="W46" s="58"/>
    </row>
    <row r="47" spans="1:40" x14ac:dyDescent="0.25">
      <c r="C47" s="1"/>
      <c r="D47" s="1"/>
      <c r="W47" s="58"/>
    </row>
    <row r="48" spans="1:40" x14ac:dyDescent="0.25">
      <c r="B48" s="1"/>
      <c r="C48" s="1"/>
      <c r="D48" s="1"/>
      <c r="W48" s="58"/>
    </row>
    <row r="49" spans="2:23" x14ac:dyDescent="0.25">
      <c r="B49" s="1"/>
      <c r="C49" s="1"/>
      <c r="D49" s="1"/>
      <c r="W49" s="58"/>
    </row>
    <row r="50" spans="2:23" x14ac:dyDescent="0.25">
      <c r="C50" s="1"/>
      <c r="D50" s="1"/>
    </row>
    <row r="51" spans="2:23" x14ac:dyDescent="0.25">
      <c r="C51" s="1"/>
      <c r="D51" s="1"/>
    </row>
    <row r="52" spans="2:23" x14ac:dyDescent="0.25">
      <c r="C52" s="1"/>
      <c r="D52" s="1"/>
    </row>
    <row r="53" spans="2:23" x14ac:dyDescent="0.25">
      <c r="B53" s="1"/>
      <c r="C53" s="1"/>
      <c r="D53" s="1"/>
    </row>
    <row r="54" spans="2:23" x14ac:dyDescent="0.25">
      <c r="B54" s="1"/>
      <c r="C54" s="1"/>
      <c r="D54" s="1"/>
    </row>
    <row r="55" spans="2:23" x14ac:dyDescent="0.25">
      <c r="B55" s="1"/>
    </row>
    <row r="56" spans="2:23" x14ac:dyDescent="0.25">
      <c r="B56" s="1"/>
    </row>
    <row r="57" spans="2:23" x14ac:dyDescent="0.25">
      <c r="B57" s="1"/>
    </row>
  </sheetData>
  <mergeCells count="6">
    <mergeCell ref="I7:K7"/>
    <mergeCell ref="M7:T7"/>
    <mergeCell ref="V8:V9"/>
    <mergeCell ref="W8:W9"/>
    <mergeCell ref="B9:D9"/>
    <mergeCell ref="Y9:AF9"/>
  </mergeCells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DiMi 11 dec </vt:lpstr>
      <vt:lpstr>DiMi 14 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John van de Coevering</cp:lastModifiedBy>
  <dcterms:created xsi:type="dcterms:W3CDTF">2021-12-11T15:50:04Z</dcterms:created>
  <dcterms:modified xsi:type="dcterms:W3CDTF">2021-12-11T16:00:18Z</dcterms:modified>
</cp:coreProperties>
</file>